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755" activeTab="1"/>
  </bookViews>
  <sheets>
    <sheet name="6-10 лет  сырье" sheetId="6" r:id="rId1"/>
    <sheet name="11-18 лет  сырье" sheetId="11" r:id="rId2"/>
    <sheet name="Лист1" sheetId="12" r:id="rId3"/>
    <sheet name="12-18 п-ф" sheetId="4" state="hidden" r:id="rId4"/>
  </sheets>
  <definedNames>
    <definedName name="_xlnm._FilterDatabase" localSheetId="1" hidden="1">'11-18 лет  сырье'!$A$2:$O$194</definedName>
    <definedName name="_xlnm._FilterDatabase" localSheetId="0" hidden="1">'6-10 лет  сырье'!$A$2:$O$216</definedName>
    <definedName name="_xlnm.Print_Area" localSheetId="1">'11-18 лет  сырье'!$A$1:$O$217</definedName>
    <definedName name="_xlnm.Print_Area" localSheetId="3">'12-18 п-ф'!$A$1:$N$361</definedName>
    <definedName name="_xlnm.Print_Area" localSheetId="0">'6-10 лет  сырье'!$A$1:$O$216</definedName>
  </definedNames>
  <calcPr calcId="145621"/>
</workbook>
</file>

<file path=xl/calcChain.xml><?xml version="1.0" encoding="utf-8"?>
<calcChain xmlns="http://schemas.openxmlformats.org/spreadsheetml/2006/main">
  <c r="O214" i="11" l="1"/>
  <c r="N214" i="11"/>
  <c r="M214" i="11"/>
  <c r="L214" i="11"/>
  <c r="K214" i="11"/>
  <c r="J214" i="11"/>
  <c r="I214" i="11"/>
  <c r="H214" i="11"/>
  <c r="G214" i="11"/>
  <c r="F214" i="11"/>
  <c r="E214" i="11"/>
  <c r="D214" i="11"/>
  <c r="C214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O129" i="11"/>
  <c r="N129" i="11"/>
  <c r="M129" i="11"/>
  <c r="L129" i="11"/>
  <c r="K129" i="11"/>
  <c r="J129" i="11"/>
  <c r="I129" i="11"/>
  <c r="H129" i="11"/>
  <c r="G129" i="11"/>
  <c r="F129" i="11"/>
  <c r="E129" i="11"/>
  <c r="D129" i="11"/>
  <c r="C129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O21" i="11" l="1"/>
  <c r="N21" i="11"/>
  <c r="M21" i="11"/>
  <c r="L21" i="11"/>
  <c r="K21" i="11"/>
  <c r="J21" i="11"/>
  <c r="I21" i="11"/>
  <c r="H21" i="11"/>
  <c r="G21" i="11"/>
  <c r="F21" i="11"/>
  <c r="E21" i="11"/>
  <c r="D21" i="11"/>
  <c r="C2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O128" i="6" l="1"/>
  <c r="N128" i="6"/>
  <c r="M128" i="6"/>
  <c r="L128" i="6"/>
  <c r="K128" i="6"/>
  <c r="J128" i="6"/>
  <c r="I128" i="6"/>
  <c r="H128" i="6"/>
  <c r="G128" i="6"/>
  <c r="F128" i="6"/>
  <c r="E128" i="6"/>
  <c r="D128" i="6"/>
  <c r="C128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O98" i="6" l="1"/>
  <c r="N98" i="6"/>
  <c r="M98" i="6"/>
  <c r="L98" i="6"/>
  <c r="K98" i="6"/>
  <c r="J98" i="6"/>
  <c r="I98" i="6"/>
  <c r="H98" i="6"/>
  <c r="G98" i="6"/>
  <c r="F98" i="6"/>
  <c r="E98" i="6"/>
  <c r="D98" i="6"/>
  <c r="C98" i="6"/>
  <c r="O86" i="6" l="1"/>
  <c r="N86" i="6"/>
  <c r="M86" i="6"/>
  <c r="L86" i="6"/>
  <c r="K86" i="6"/>
  <c r="J86" i="6"/>
  <c r="I86" i="6"/>
  <c r="H86" i="6"/>
  <c r="G86" i="6"/>
  <c r="F86" i="6"/>
  <c r="E86" i="6"/>
  <c r="D86" i="6"/>
  <c r="C86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C55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I87" i="6" l="1"/>
  <c r="M87" i="6"/>
  <c r="E87" i="6"/>
  <c r="C87" i="6"/>
  <c r="G87" i="6"/>
  <c r="K87" i="6"/>
  <c r="O87" i="6"/>
  <c r="D87" i="6"/>
  <c r="H87" i="6"/>
  <c r="L87" i="6"/>
  <c r="F87" i="6"/>
  <c r="J87" i="6"/>
  <c r="N87" i="6"/>
  <c r="E164" i="11"/>
  <c r="F164" i="11"/>
  <c r="G164" i="11"/>
  <c r="H164" i="11"/>
  <c r="I164" i="11"/>
  <c r="J164" i="11"/>
  <c r="K164" i="11"/>
  <c r="L164" i="11"/>
  <c r="M164" i="11"/>
  <c r="N164" i="11"/>
  <c r="O164" i="11"/>
  <c r="D164" i="11"/>
  <c r="C164" i="11"/>
  <c r="C174" i="11" s="1"/>
  <c r="E163" i="6"/>
  <c r="F163" i="6"/>
  <c r="G163" i="6"/>
  <c r="H163" i="6"/>
  <c r="I163" i="6"/>
  <c r="J163" i="6"/>
  <c r="K163" i="6"/>
  <c r="L163" i="6"/>
  <c r="M163" i="6"/>
  <c r="N163" i="6"/>
  <c r="O163" i="6"/>
  <c r="D163" i="6"/>
  <c r="C163" i="6"/>
  <c r="E141" i="11"/>
  <c r="F141" i="11"/>
  <c r="G141" i="11"/>
  <c r="H141" i="11"/>
  <c r="I141" i="11"/>
  <c r="J141" i="11"/>
  <c r="K141" i="11"/>
  <c r="L141" i="11"/>
  <c r="M141" i="11"/>
  <c r="N141" i="11"/>
  <c r="O141" i="11"/>
  <c r="D141" i="11"/>
  <c r="C141" i="11"/>
  <c r="E33" i="11"/>
  <c r="F33" i="11"/>
  <c r="G33" i="11"/>
  <c r="H33" i="11"/>
  <c r="I33" i="11"/>
  <c r="J33" i="11"/>
  <c r="K33" i="11"/>
  <c r="L33" i="11"/>
  <c r="M33" i="11"/>
  <c r="N33" i="11"/>
  <c r="O33" i="11"/>
  <c r="D33" i="11"/>
  <c r="C33" i="11"/>
  <c r="E140" i="6"/>
  <c r="F140" i="6"/>
  <c r="G140" i="6"/>
  <c r="H140" i="6"/>
  <c r="I140" i="6"/>
  <c r="J140" i="6"/>
  <c r="K140" i="6"/>
  <c r="L140" i="6"/>
  <c r="M140" i="6"/>
  <c r="N140" i="6"/>
  <c r="O140" i="6"/>
  <c r="D140" i="6"/>
  <c r="C140" i="6"/>
  <c r="E33" i="6"/>
  <c r="F33" i="6"/>
  <c r="G33" i="6"/>
  <c r="H33" i="6"/>
  <c r="I33" i="6"/>
  <c r="J33" i="6"/>
  <c r="K33" i="6"/>
  <c r="L33" i="6"/>
  <c r="M33" i="6"/>
  <c r="N33" i="6"/>
  <c r="O33" i="6"/>
  <c r="D33" i="6"/>
  <c r="C33" i="6"/>
  <c r="E108" i="11"/>
  <c r="I108" i="11"/>
  <c r="M108" i="11"/>
  <c r="C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N108" i="11" l="1"/>
  <c r="J108" i="11"/>
  <c r="F108" i="11"/>
  <c r="C108" i="11"/>
  <c r="O108" i="6"/>
  <c r="C108" i="6"/>
  <c r="L108" i="6"/>
  <c r="H108" i="6"/>
  <c r="D108" i="6"/>
  <c r="K108" i="6"/>
  <c r="G108" i="6"/>
  <c r="D108" i="11"/>
  <c r="L108" i="11"/>
  <c r="H108" i="11"/>
  <c r="O108" i="11"/>
  <c r="K108" i="11"/>
  <c r="G108" i="11"/>
  <c r="F108" i="6"/>
  <c r="N108" i="6"/>
  <c r="J108" i="6"/>
  <c r="M108" i="6"/>
  <c r="I108" i="6"/>
  <c r="E108" i="6"/>
  <c r="D151" i="11" l="1"/>
  <c r="G150" i="6"/>
  <c r="H150" i="6"/>
  <c r="E151" i="11"/>
  <c r="F151" i="11"/>
  <c r="G151" i="11"/>
  <c r="H151" i="11"/>
  <c r="I151" i="11"/>
  <c r="J151" i="11"/>
  <c r="K151" i="11"/>
  <c r="L151" i="11"/>
  <c r="M151" i="11"/>
  <c r="N151" i="11"/>
  <c r="O151" i="11"/>
  <c r="E150" i="6"/>
  <c r="F150" i="6"/>
  <c r="I150" i="6"/>
  <c r="J150" i="6"/>
  <c r="K150" i="6"/>
  <c r="L150" i="6"/>
  <c r="M150" i="6"/>
  <c r="N150" i="6"/>
  <c r="O150" i="6"/>
  <c r="D150" i="6"/>
  <c r="E172" i="6"/>
  <c r="E173" i="6" s="1"/>
  <c r="F172" i="6"/>
  <c r="F173" i="6" s="1"/>
  <c r="G172" i="6"/>
  <c r="G173" i="6" s="1"/>
  <c r="H172" i="6"/>
  <c r="H173" i="6" s="1"/>
  <c r="I172" i="6"/>
  <c r="I173" i="6" s="1"/>
  <c r="J172" i="6"/>
  <c r="J173" i="6" s="1"/>
  <c r="K172" i="6"/>
  <c r="K173" i="6" s="1"/>
  <c r="L172" i="6"/>
  <c r="L173" i="6" s="1"/>
  <c r="M172" i="6"/>
  <c r="M173" i="6" s="1"/>
  <c r="N172" i="6"/>
  <c r="N173" i="6" s="1"/>
  <c r="O172" i="6"/>
  <c r="O173" i="6" s="1"/>
  <c r="D172" i="6"/>
  <c r="D173" i="6" s="1"/>
  <c r="C193" i="6" l="1"/>
  <c r="G193" i="6"/>
  <c r="D194" i="11"/>
  <c r="E194" i="11"/>
  <c r="F194" i="11"/>
  <c r="G194" i="11"/>
  <c r="H194" i="11"/>
  <c r="I194" i="11"/>
  <c r="J194" i="11"/>
  <c r="K194" i="11"/>
  <c r="L194" i="11"/>
  <c r="M194" i="11"/>
  <c r="N194" i="11"/>
  <c r="O194" i="11"/>
  <c r="C194" i="11"/>
  <c r="D206" i="11"/>
  <c r="E206" i="11"/>
  <c r="F206" i="11"/>
  <c r="G206" i="11"/>
  <c r="H206" i="11"/>
  <c r="I206" i="11"/>
  <c r="J206" i="11"/>
  <c r="K206" i="11"/>
  <c r="L206" i="11"/>
  <c r="M206" i="11"/>
  <c r="N206" i="11"/>
  <c r="O206" i="11"/>
  <c r="C206" i="11"/>
  <c r="D86" i="11"/>
  <c r="D87" i="11" s="1"/>
  <c r="E86" i="11"/>
  <c r="E87" i="11" s="1"/>
  <c r="F86" i="11"/>
  <c r="F87" i="11" s="1"/>
  <c r="G86" i="11"/>
  <c r="G87" i="11" s="1"/>
  <c r="H86" i="11"/>
  <c r="H87" i="11" s="1"/>
  <c r="I86" i="11"/>
  <c r="I87" i="11" s="1"/>
  <c r="J86" i="11"/>
  <c r="J87" i="11" s="1"/>
  <c r="K86" i="11"/>
  <c r="K87" i="11" s="1"/>
  <c r="L86" i="11"/>
  <c r="L87" i="11" s="1"/>
  <c r="M86" i="11"/>
  <c r="M87" i="11" s="1"/>
  <c r="N86" i="11"/>
  <c r="N87" i="11" s="1"/>
  <c r="O86" i="11"/>
  <c r="O87" i="11" s="1"/>
  <c r="C86" i="11"/>
  <c r="C87" i="11" s="1"/>
  <c r="C172" i="6" l="1"/>
  <c r="M214" i="6" l="1"/>
  <c r="I214" i="6"/>
  <c r="H214" i="6"/>
  <c r="E214" i="6"/>
  <c r="O215" i="11"/>
  <c r="K215" i="11"/>
  <c r="G215" i="11"/>
  <c r="C215" i="11"/>
  <c r="C150" i="6"/>
  <c r="K130" i="11"/>
  <c r="C214" i="6" l="1"/>
  <c r="G214" i="6"/>
  <c r="K214" i="6"/>
  <c r="O214" i="6"/>
  <c r="D214" i="6"/>
  <c r="L214" i="6"/>
  <c r="D215" i="11"/>
  <c r="H215" i="11"/>
  <c r="L215" i="11"/>
  <c r="F214" i="6"/>
  <c r="J214" i="6"/>
  <c r="N214" i="6"/>
  <c r="E215" i="11"/>
  <c r="I215" i="11"/>
  <c r="M215" i="11"/>
  <c r="F215" i="11"/>
  <c r="J215" i="11"/>
  <c r="N215" i="11"/>
  <c r="F130" i="11"/>
  <c r="J130" i="11"/>
  <c r="N130" i="11"/>
  <c r="F129" i="6"/>
  <c r="J129" i="6"/>
  <c r="N129" i="6"/>
  <c r="C130" i="11"/>
  <c r="D130" i="11"/>
  <c r="H130" i="11"/>
  <c r="L130" i="11"/>
  <c r="C129" i="6"/>
  <c r="G129" i="6"/>
  <c r="O129" i="6"/>
  <c r="D129" i="6"/>
  <c r="H129" i="6"/>
  <c r="L129" i="6"/>
  <c r="K129" i="6"/>
  <c r="G130" i="11"/>
  <c r="O130" i="11"/>
  <c r="E130" i="11"/>
  <c r="I130" i="11"/>
  <c r="M130" i="11"/>
  <c r="E129" i="6"/>
  <c r="I129" i="6"/>
  <c r="M129" i="6"/>
  <c r="C151" i="11" l="1"/>
  <c r="F64" i="11"/>
  <c r="E22" i="11"/>
  <c r="F22" i="11"/>
  <c r="G22" i="11"/>
  <c r="H22" i="11"/>
  <c r="I22" i="11"/>
  <c r="J22" i="11"/>
  <c r="K22" i="11"/>
  <c r="L22" i="11"/>
  <c r="M22" i="11"/>
  <c r="N22" i="11"/>
  <c r="O22" i="11"/>
  <c r="D22" i="11"/>
  <c r="C22" i="11"/>
  <c r="E55" i="6"/>
  <c r="F55" i="6"/>
  <c r="G55" i="6"/>
  <c r="H55" i="6"/>
  <c r="I55" i="6"/>
  <c r="J55" i="6"/>
  <c r="K55" i="6"/>
  <c r="L55" i="6"/>
  <c r="M55" i="6"/>
  <c r="N55" i="6"/>
  <c r="O55" i="6"/>
  <c r="D55" i="6"/>
  <c r="E22" i="6"/>
  <c r="F22" i="6"/>
  <c r="G22" i="6"/>
  <c r="H22" i="6"/>
  <c r="I22" i="6"/>
  <c r="J22" i="6"/>
  <c r="K22" i="6"/>
  <c r="L22" i="6"/>
  <c r="M22" i="6"/>
  <c r="N22" i="6"/>
  <c r="O22" i="6"/>
  <c r="D22" i="6"/>
  <c r="D151" i="6" l="1"/>
  <c r="H151" i="6"/>
  <c r="L151" i="6"/>
  <c r="C151" i="6"/>
  <c r="M151" i="6"/>
  <c r="I151" i="6"/>
  <c r="E151" i="6"/>
  <c r="O151" i="6"/>
  <c r="K151" i="6"/>
  <c r="G151" i="6"/>
  <c r="D64" i="6"/>
  <c r="H64" i="6"/>
  <c r="C173" i="6"/>
  <c r="N151" i="6"/>
  <c r="J151" i="6"/>
  <c r="F151" i="6"/>
  <c r="C44" i="11"/>
  <c r="C152" i="11"/>
  <c r="M152" i="11"/>
  <c r="I152" i="11"/>
  <c r="E152" i="11"/>
  <c r="J44" i="11"/>
  <c r="N174" i="11"/>
  <c r="J174" i="11"/>
  <c r="F174" i="11"/>
  <c r="N44" i="11"/>
  <c r="O152" i="11"/>
  <c r="K152" i="11"/>
  <c r="G152" i="11"/>
  <c r="F44" i="11"/>
  <c r="O44" i="11"/>
  <c r="D44" i="11"/>
  <c r="L44" i="11"/>
  <c r="H44" i="11"/>
  <c r="D174" i="11"/>
  <c r="L174" i="11"/>
  <c r="H174" i="11"/>
  <c r="K44" i="11"/>
  <c r="G44" i="11"/>
  <c r="D152" i="11"/>
  <c r="L152" i="11"/>
  <c r="H152" i="11"/>
  <c r="M44" i="11"/>
  <c r="I44" i="11"/>
  <c r="E44" i="11"/>
  <c r="D64" i="11"/>
  <c r="L64" i="11"/>
  <c r="H64" i="11"/>
  <c r="N152" i="11"/>
  <c r="J152" i="11"/>
  <c r="F152" i="11"/>
  <c r="O174" i="11"/>
  <c r="K174" i="11"/>
  <c r="G174" i="11"/>
  <c r="O64" i="11"/>
  <c r="G64" i="11"/>
  <c r="N64" i="11"/>
  <c r="J64" i="11"/>
  <c r="K64" i="11"/>
  <c r="M64" i="11"/>
  <c r="I64" i="11"/>
  <c r="E64" i="11"/>
  <c r="M174" i="11"/>
  <c r="I174" i="11"/>
  <c r="E174" i="11"/>
  <c r="K64" i="6"/>
  <c r="O64" i="6"/>
  <c r="G64" i="6"/>
  <c r="L64" i="6"/>
  <c r="C64" i="6"/>
  <c r="M64" i="6"/>
  <c r="I64" i="6"/>
  <c r="E64" i="6"/>
  <c r="N64" i="6"/>
  <c r="J64" i="6"/>
  <c r="F64" i="6"/>
  <c r="K44" i="6"/>
  <c r="K215" i="6" s="1"/>
  <c r="K216" i="6" s="1"/>
  <c r="G44" i="6"/>
  <c r="G215" i="6" s="1"/>
  <c r="G216" i="6" s="1"/>
  <c r="O44" i="6"/>
  <c r="O215" i="6" s="1"/>
  <c r="O216" i="6" s="1"/>
  <c r="D44" i="6"/>
  <c r="D215" i="6" s="1"/>
  <c r="D216" i="6" s="1"/>
  <c r="L44" i="6"/>
  <c r="L215" i="6" s="1"/>
  <c r="L216" i="6" s="1"/>
  <c r="H44" i="6"/>
  <c r="H215" i="6" s="1"/>
  <c r="H216" i="6" s="1"/>
  <c r="N44" i="6"/>
  <c r="N215" i="6" s="1"/>
  <c r="N216" i="6" s="1"/>
  <c r="J44" i="6"/>
  <c r="J215" i="6" s="1"/>
  <c r="J216" i="6" s="1"/>
  <c r="F44" i="6"/>
  <c r="F215" i="6" s="1"/>
  <c r="F216" i="6" s="1"/>
  <c r="C44" i="6"/>
  <c r="M44" i="6"/>
  <c r="M215" i="6" s="1"/>
  <c r="M216" i="6" s="1"/>
  <c r="I44" i="6"/>
  <c r="I215" i="6" s="1"/>
  <c r="I216" i="6" s="1"/>
  <c r="E44" i="6"/>
  <c r="E215" i="6" s="1"/>
  <c r="E216" i="6" s="1"/>
  <c r="K216" i="11" l="1"/>
  <c r="E216" i="11"/>
  <c r="E217" i="11" s="1"/>
  <c r="F216" i="11"/>
  <c r="F217" i="11" s="1"/>
  <c r="J216" i="11"/>
  <c r="H216" i="11"/>
  <c r="I216" i="11"/>
  <c r="M216" i="11"/>
  <c r="D216" i="11"/>
  <c r="D217" i="11" s="1"/>
  <c r="N216" i="11"/>
  <c r="O216" i="11"/>
  <c r="L216" i="11"/>
  <c r="G216" i="11"/>
  <c r="G217" i="11" s="1"/>
  <c r="C64" i="11" l="1"/>
  <c r="C22" i="6" l="1"/>
  <c r="D193" i="6"/>
  <c r="E193" i="6" l="1"/>
  <c r="F193" i="6"/>
  <c r="H193" i="6"/>
  <c r="I193" i="6"/>
  <c r="J193" i="6"/>
  <c r="K193" i="6"/>
  <c r="L193" i="6"/>
  <c r="M193" i="6"/>
  <c r="N193" i="6"/>
  <c r="O193" i="6"/>
  <c r="D82" i="4" l="1"/>
  <c r="D91" i="4" s="1"/>
  <c r="D211" i="4"/>
  <c r="E178" i="4"/>
  <c r="F178" i="4"/>
  <c r="G178" i="4"/>
  <c r="H178" i="4"/>
  <c r="I178" i="4"/>
  <c r="J178" i="4"/>
  <c r="K178" i="4"/>
  <c r="L178" i="4"/>
  <c r="M178" i="4"/>
  <c r="N178" i="4"/>
  <c r="D178" i="4"/>
  <c r="E90" i="4"/>
  <c r="F90" i="4"/>
  <c r="G90" i="4"/>
  <c r="H90" i="4"/>
  <c r="I90" i="4"/>
  <c r="J90" i="4"/>
  <c r="K90" i="4"/>
  <c r="L90" i="4"/>
  <c r="M90" i="4"/>
  <c r="N90" i="4"/>
  <c r="D90" i="4"/>
  <c r="D309" i="4"/>
  <c r="D320" i="4" s="1"/>
  <c r="E319" i="4"/>
  <c r="F319" i="4"/>
  <c r="G319" i="4"/>
  <c r="H319" i="4"/>
  <c r="I319" i="4"/>
  <c r="J319" i="4"/>
  <c r="K319" i="4"/>
  <c r="L319" i="4"/>
  <c r="M319" i="4"/>
  <c r="N319" i="4"/>
  <c r="D319" i="4"/>
  <c r="D285" i="4"/>
  <c r="D277" i="4"/>
  <c r="D253" i="4"/>
  <c r="D244" i="4"/>
  <c r="D254" i="4" s="1"/>
  <c r="E244" i="4"/>
  <c r="F244" i="4"/>
  <c r="F254" i="4" s="1"/>
  <c r="G244" i="4"/>
  <c r="H244" i="4"/>
  <c r="H254" i="4" s="1"/>
  <c r="I244" i="4"/>
  <c r="I254" i="4" s="1"/>
  <c r="J244" i="4"/>
  <c r="K244" i="4"/>
  <c r="L244" i="4"/>
  <c r="M244" i="4"/>
  <c r="N244" i="4"/>
  <c r="N254" i="4" s="1"/>
  <c r="D223" i="4"/>
  <c r="D188" i="4"/>
  <c r="D156" i="4"/>
  <c r="E147" i="4"/>
  <c r="F147" i="4"/>
  <c r="G147" i="4"/>
  <c r="G157" i="4" s="1"/>
  <c r="H147" i="4"/>
  <c r="I147" i="4"/>
  <c r="I157" i="4" s="1"/>
  <c r="J147" i="4"/>
  <c r="K147" i="4"/>
  <c r="L147" i="4"/>
  <c r="L157" i="4" s="1"/>
  <c r="M147" i="4"/>
  <c r="M157" i="4" s="1"/>
  <c r="N147" i="4"/>
  <c r="D147" i="4"/>
  <c r="D123" i="4"/>
  <c r="E113" i="4"/>
  <c r="F113" i="4"/>
  <c r="G113" i="4"/>
  <c r="H113" i="4"/>
  <c r="I113" i="4"/>
  <c r="I124" i="4" s="1"/>
  <c r="J113" i="4"/>
  <c r="K113" i="4"/>
  <c r="L113" i="4"/>
  <c r="M113" i="4"/>
  <c r="N113" i="4"/>
  <c r="D113" i="4"/>
  <c r="E82" i="4"/>
  <c r="F82" i="4"/>
  <c r="F91" i="4" s="1"/>
  <c r="G82" i="4"/>
  <c r="H82" i="4"/>
  <c r="I82" i="4"/>
  <c r="J82" i="4"/>
  <c r="J91" i="4" s="1"/>
  <c r="K82" i="4"/>
  <c r="L82" i="4"/>
  <c r="M82" i="4"/>
  <c r="N82" i="4"/>
  <c r="N91" i="4" s="1"/>
  <c r="E59" i="4"/>
  <c r="F59" i="4"/>
  <c r="G59" i="4"/>
  <c r="H59" i="4"/>
  <c r="I59" i="4"/>
  <c r="J59" i="4"/>
  <c r="K59" i="4"/>
  <c r="L59" i="4"/>
  <c r="M59" i="4"/>
  <c r="N59" i="4"/>
  <c r="D59" i="4"/>
  <c r="D50" i="4"/>
  <c r="D342" i="4"/>
  <c r="E50" i="4"/>
  <c r="E60" i="4" s="1"/>
  <c r="F50" i="4"/>
  <c r="F60" i="4" s="1"/>
  <c r="G50" i="4"/>
  <c r="H50" i="4"/>
  <c r="H60" i="4" s="1"/>
  <c r="I50" i="4"/>
  <c r="I60" i="4" s="1"/>
  <c r="J50" i="4"/>
  <c r="J60" i="4" s="1"/>
  <c r="K50" i="4"/>
  <c r="L50" i="4"/>
  <c r="L60" i="4" s="1"/>
  <c r="M50" i="4"/>
  <c r="M60" i="4" s="1"/>
  <c r="N50" i="4"/>
  <c r="N60" i="4" s="1"/>
  <c r="E123" i="4"/>
  <c r="F123" i="4"/>
  <c r="G123" i="4"/>
  <c r="G124" i="4" s="1"/>
  <c r="H123" i="4"/>
  <c r="I123" i="4"/>
  <c r="J123" i="4"/>
  <c r="J124" i="4" s="1"/>
  <c r="K123" i="4"/>
  <c r="K124" i="4" s="1"/>
  <c r="L123" i="4"/>
  <c r="M123" i="4"/>
  <c r="N123" i="4"/>
  <c r="N124" i="4" s="1"/>
  <c r="E156" i="4"/>
  <c r="F156" i="4"/>
  <c r="G156" i="4"/>
  <c r="H156" i="4"/>
  <c r="I156" i="4"/>
  <c r="J156" i="4"/>
  <c r="K156" i="4"/>
  <c r="L156" i="4"/>
  <c r="M156" i="4"/>
  <c r="N156" i="4"/>
  <c r="E253" i="4"/>
  <c r="F253" i="4"/>
  <c r="G253" i="4"/>
  <c r="G254" i="4" s="1"/>
  <c r="H253" i="4"/>
  <c r="I253" i="4"/>
  <c r="J253" i="4"/>
  <c r="K253" i="4"/>
  <c r="K254" i="4" s="1"/>
  <c r="L253" i="4"/>
  <c r="M253" i="4"/>
  <c r="N253" i="4"/>
  <c r="D224" i="4"/>
  <c r="E211" i="4"/>
  <c r="F211" i="4"/>
  <c r="F224" i="4" s="1"/>
  <c r="G211" i="4"/>
  <c r="H211" i="4"/>
  <c r="I211" i="4"/>
  <c r="J211" i="4"/>
  <c r="K211" i="4"/>
  <c r="L211" i="4"/>
  <c r="L224" i="4" s="1"/>
  <c r="M211" i="4"/>
  <c r="N211" i="4"/>
  <c r="N224" i="4" s="1"/>
  <c r="E223" i="4"/>
  <c r="E224" i="4" s="1"/>
  <c r="F223" i="4"/>
  <c r="G223" i="4"/>
  <c r="H223" i="4"/>
  <c r="I223" i="4"/>
  <c r="I224" i="4" s="1"/>
  <c r="J223" i="4"/>
  <c r="J224" i="4" s="1"/>
  <c r="K223" i="4"/>
  <c r="L223" i="4"/>
  <c r="M223" i="4"/>
  <c r="N223" i="4"/>
  <c r="E188" i="4"/>
  <c r="E189" i="4" s="1"/>
  <c r="F188" i="4"/>
  <c r="F189" i="4" s="1"/>
  <c r="G188" i="4"/>
  <c r="G189" i="4" s="1"/>
  <c r="H188" i="4"/>
  <c r="H189" i="4" s="1"/>
  <c r="I188" i="4"/>
  <c r="I189" i="4" s="1"/>
  <c r="J188" i="4"/>
  <c r="J189" i="4" s="1"/>
  <c r="K188" i="4"/>
  <c r="K189" i="4" s="1"/>
  <c r="L188" i="4"/>
  <c r="M188" i="4"/>
  <c r="M189" i="4" s="1"/>
  <c r="N188" i="4"/>
  <c r="N189" i="4" s="1"/>
  <c r="E277" i="4"/>
  <c r="F277" i="4"/>
  <c r="F286" i="4" s="1"/>
  <c r="G277" i="4"/>
  <c r="H277" i="4"/>
  <c r="I277" i="4"/>
  <c r="I286" i="4" s="1"/>
  <c r="J277" i="4"/>
  <c r="J286" i="4" s="1"/>
  <c r="K277" i="4"/>
  <c r="L277" i="4"/>
  <c r="M277" i="4"/>
  <c r="M286" i="4" s="1"/>
  <c r="N277" i="4"/>
  <c r="N286" i="4" s="1"/>
  <c r="E285" i="4"/>
  <c r="F285" i="4"/>
  <c r="G285" i="4"/>
  <c r="G286" i="4" s="1"/>
  <c r="H285" i="4"/>
  <c r="H286" i="4" s="1"/>
  <c r="I285" i="4"/>
  <c r="J285" i="4"/>
  <c r="K285" i="4"/>
  <c r="K286" i="4" s="1"/>
  <c r="L285" i="4"/>
  <c r="M285" i="4"/>
  <c r="N285" i="4"/>
  <c r="E309" i="4"/>
  <c r="F309" i="4"/>
  <c r="F320" i="4" s="1"/>
  <c r="G309" i="4"/>
  <c r="H309" i="4"/>
  <c r="I309" i="4"/>
  <c r="J309" i="4"/>
  <c r="J320" i="4" s="1"/>
  <c r="K309" i="4"/>
  <c r="L309" i="4"/>
  <c r="M309" i="4"/>
  <c r="N309" i="4"/>
  <c r="N320" i="4" s="1"/>
  <c r="E342" i="4"/>
  <c r="F342" i="4"/>
  <c r="G342" i="4"/>
  <c r="G353" i="4" s="1"/>
  <c r="H342" i="4"/>
  <c r="H353" i="4" s="1"/>
  <c r="I342" i="4"/>
  <c r="J342" i="4"/>
  <c r="K342" i="4"/>
  <c r="L342" i="4"/>
  <c r="L353" i="4" s="1"/>
  <c r="M342" i="4"/>
  <c r="N342" i="4"/>
  <c r="D352" i="4"/>
  <c r="E352" i="4"/>
  <c r="E353" i="4" s="1"/>
  <c r="F352" i="4"/>
  <c r="G352" i="4"/>
  <c r="H352" i="4"/>
  <c r="I352" i="4"/>
  <c r="J352" i="4"/>
  <c r="K352" i="4"/>
  <c r="L352" i="4"/>
  <c r="M352" i="4"/>
  <c r="M353" i="4" s="1"/>
  <c r="N352" i="4"/>
  <c r="D157" i="4"/>
  <c r="D353" i="4"/>
  <c r="F124" i="4"/>
  <c r="I353" i="4"/>
  <c r="L286" i="4"/>
  <c r="D286" i="4"/>
  <c r="K157" i="4"/>
  <c r="N353" i="4"/>
  <c r="M224" i="4"/>
  <c r="J254" i="4"/>
  <c r="K353" i="4"/>
  <c r="J353" i="4"/>
  <c r="F353" i="4"/>
  <c r="K224" i="4"/>
  <c r="G224" i="4"/>
  <c r="N157" i="4"/>
  <c r="J157" i="4"/>
  <c r="H157" i="4"/>
  <c r="F157" i="4"/>
  <c r="E157" i="4"/>
  <c r="E286" i="4"/>
  <c r="M254" i="4"/>
  <c r="E254" i="4"/>
  <c r="H224" i="4"/>
  <c r="L189" i="4" l="1"/>
  <c r="M320" i="4"/>
  <c r="I320" i="4"/>
  <c r="E320" i="4"/>
  <c r="M91" i="4"/>
  <c r="I91" i="4"/>
  <c r="E91" i="4"/>
  <c r="L320" i="4"/>
  <c r="H320" i="4"/>
  <c r="M124" i="4"/>
  <c r="L91" i="4"/>
  <c r="H91" i="4"/>
  <c r="D124" i="4"/>
  <c r="D189" i="4"/>
  <c r="K320" i="4"/>
  <c r="G320" i="4"/>
  <c r="L254" i="4"/>
  <c r="E124" i="4"/>
  <c r="K60" i="4"/>
  <c r="G60" i="4"/>
  <c r="D60" i="4"/>
  <c r="K91" i="4"/>
  <c r="G91" i="4"/>
  <c r="L124" i="4"/>
  <c r="H124" i="4"/>
</calcChain>
</file>

<file path=xl/sharedStrings.xml><?xml version="1.0" encoding="utf-8"?>
<sst xmlns="http://schemas.openxmlformats.org/spreadsheetml/2006/main" count="1362" uniqueCount="229">
  <si>
    <t>котлета рыбная с маслом</t>
  </si>
  <si>
    <t>апельсин</t>
  </si>
  <si>
    <t>кисломолочный  напиток</t>
  </si>
  <si>
    <t>овощи по сезону</t>
  </si>
  <si>
    <t>хлеб ржано- пшеничный</t>
  </si>
  <si>
    <t xml:space="preserve">тефтели с соусом </t>
  </si>
  <si>
    <t>омлет  натуральный</t>
  </si>
  <si>
    <t>шницель п/ф</t>
  </si>
  <si>
    <r>
      <t>Возрастная категория :</t>
    </r>
    <r>
      <rPr>
        <sz val="11"/>
        <color indexed="8"/>
        <rFont val="Times New Roman"/>
        <family val="1"/>
        <charset val="204"/>
      </rPr>
      <t xml:space="preserve"> с 12до 18 лет</t>
    </r>
  </si>
  <si>
    <t>№</t>
  </si>
  <si>
    <t>прием пищи, наименование блюда</t>
  </si>
  <si>
    <t>Пищевые в-ва(г)</t>
  </si>
  <si>
    <t>эн ценность</t>
  </si>
  <si>
    <t>Витамины (мг)</t>
  </si>
  <si>
    <t>Минеральные в-ва (мг)</t>
  </si>
  <si>
    <t>рец</t>
  </si>
  <si>
    <t>Б</t>
  </si>
  <si>
    <t>Ж</t>
  </si>
  <si>
    <t>У</t>
  </si>
  <si>
    <t>(ккал)</t>
  </si>
  <si>
    <t>С</t>
  </si>
  <si>
    <t>А</t>
  </si>
  <si>
    <t>Са</t>
  </si>
  <si>
    <t>Р</t>
  </si>
  <si>
    <t>Mg</t>
  </si>
  <si>
    <t>Fe</t>
  </si>
  <si>
    <t>ЗАВТРАК</t>
  </si>
  <si>
    <t>итого за завтрак</t>
  </si>
  <si>
    <t>ОБЕД</t>
  </si>
  <si>
    <t>итого за обед</t>
  </si>
  <si>
    <t>хлеб ржано-пшеничный</t>
  </si>
  <si>
    <t>напиток из шиповника</t>
  </si>
  <si>
    <t>кофейный напиток</t>
  </si>
  <si>
    <t>чай с сахаром</t>
  </si>
  <si>
    <t>каша гречневая рассыпчатая</t>
  </si>
  <si>
    <t>суп рыбный с  крупой</t>
  </si>
  <si>
    <t>сыр порциями</t>
  </si>
  <si>
    <t>каша пшеничная рассыпчатая</t>
  </si>
  <si>
    <t>рис отварной</t>
  </si>
  <si>
    <t>компот из смеси сухофруктов</t>
  </si>
  <si>
    <t>ИТОГО ЗА ДЕНЬ</t>
  </si>
  <si>
    <t>80/40</t>
  </si>
  <si>
    <t>голубцы п/ф с соусом томатным</t>
  </si>
  <si>
    <t>100/40</t>
  </si>
  <si>
    <t>100/50</t>
  </si>
  <si>
    <t>какао  с молоком</t>
  </si>
  <si>
    <t>яйцо отварное</t>
  </si>
  <si>
    <t>масло сливочное порциями</t>
  </si>
  <si>
    <t>хлеб  пшеничный</t>
  </si>
  <si>
    <t>компот из  апельсинов с яблоками</t>
  </si>
  <si>
    <t>кисель из концентрата плодового или ягодного</t>
  </si>
  <si>
    <t>макароные изделия  отварные</t>
  </si>
  <si>
    <t>сосики отварные</t>
  </si>
  <si>
    <t>масса                 порции</t>
  </si>
  <si>
    <t>ГП</t>
  </si>
  <si>
    <t>пельмени п/ф отварные с маслом</t>
  </si>
  <si>
    <t xml:space="preserve">ГП </t>
  </si>
  <si>
    <t>Плов из птицы</t>
  </si>
  <si>
    <t xml:space="preserve">6 день </t>
  </si>
  <si>
    <t>кисломолочный напиток</t>
  </si>
  <si>
    <t>компот из яблок с лимоном</t>
  </si>
  <si>
    <t xml:space="preserve">каша молочная с маслом в ассортименте </t>
  </si>
  <si>
    <t>выход</t>
  </si>
  <si>
    <r>
      <t>Возрастная категория :</t>
    </r>
    <r>
      <rPr>
        <sz val="11"/>
        <color indexed="8"/>
        <rFont val="Times New Roman"/>
        <family val="1"/>
        <charset val="204"/>
      </rPr>
      <t xml:space="preserve"> с 12 до 18 лет</t>
    </r>
  </si>
  <si>
    <t>плов из филе курицы</t>
  </si>
  <si>
    <t>чай с лимоном</t>
  </si>
  <si>
    <t>сок</t>
  </si>
  <si>
    <r>
      <t>В</t>
    </r>
    <r>
      <rPr>
        <sz val="11"/>
        <color indexed="8"/>
        <rFont val="Calibri"/>
        <family val="2"/>
        <charset val="204"/>
      </rPr>
      <t>₁</t>
    </r>
  </si>
  <si>
    <t xml:space="preserve">1 день </t>
  </si>
  <si>
    <t>№рец</t>
  </si>
  <si>
    <t>Наименование блюд</t>
  </si>
  <si>
    <t xml:space="preserve">химический состав </t>
  </si>
  <si>
    <t>Эн.цен.</t>
  </si>
  <si>
    <t>калл.</t>
  </si>
  <si>
    <t>В1</t>
  </si>
  <si>
    <t>Е</t>
  </si>
  <si>
    <t xml:space="preserve">Са </t>
  </si>
  <si>
    <t>Завтрак:</t>
  </si>
  <si>
    <t>Хлеб ржано-пшеничный</t>
  </si>
  <si>
    <t>Итого за завтрак:</t>
  </si>
  <si>
    <t>Обед:</t>
  </si>
  <si>
    <t xml:space="preserve">Хлеб пшеничный </t>
  </si>
  <si>
    <t xml:space="preserve">Хлеб ржано-пшеничный </t>
  </si>
  <si>
    <t>Итого за обед:</t>
  </si>
  <si>
    <t xml:space="preserve">3 день </t>
  </si>
  <si>
    <t xml:space="preserve">Итого за завтрак: </t>
  </si>
  <si>
    <t xml:space="preserve">4 день </t>
  </si>
  <si>
    <t xml:space="preserve">5 день </t>
  </si>
  <si>
    <t xml:space="preserve">7 день </t>
  </si>
  <si>
    <t xml:space="preserve">8 день </t>
  </si>
  <si>
    <t xml:space="preserve"> овощи натуральные соленые</t>
  </si>
  <si>
    <t>перловая каша</t>
  </si>
  <si>
    <t>кукуруза консерв.отварная для подгарнировки</t>
  </si>
  <si>
    <t>фрикадельки с соусом томатным</t>
  </si>
  <si>
    <t>птица тушеная(голень,бедро)</t>
  </si>
  <si>
    <t>горошек зеленый для подгарнировки</t>
  </si>
  <si>
    <t>соус сметанный</t>
  </si>
  <si>
    <t>100/5</t>
  </si>
  <si>
    <t>Примерное 10-дневное меню для организации горячего питания детей в возрасте от 12 до 18 лет на базе столовых, общеобразовательных учреждений г. Канска, работающих на полуфабрикатах</t>
  </si>
  <si>
    <t xml:space="preserve">вафли </t>
  </si>
  <si>
    <t xml:space="preserve">банан </t>
  </si>
  <si>
    <t xml:space="preserve">яблоко </t>
  </si>
  <si>
    <t xml:space="preserve">печенье </t>
  </si>
  <si>
    <t xml:space="preserve">Суп картофельный с клецками с курицей </t>
  </si>
  <si>
    <t xml:space="preserve">апельсин </t>
  </si>
  <si>
    <t xml:space="preserve">борщ из консервированных овощей мясными консервами </t>
  </si>
  <si>
    <t xml:space="preserve">мармелад </t>
  </si>
  <si>
    <t>щи из консервированных овощей с мясными консервами</t>
  </si>
  <si>
    <t>банан</t>
  </si>
  <si>
    <t xml:space="preserve">9 день </t>
  </si>
  <si>
    <t xml:space="preserve">10 день </t>
  </si>
  <si>
    <t xml:space="preserve">2 день </t>
  </si>
  <si>
    <t>рыба запеченная минтай</t>
  </si>
  <si>
    <t>75/75</t>
  </si>
  <si>
    <t xml:space="preserve">рассольник из консервированных овощей с мясными консервами </t>
  </si>
  <si>
    <t xml:space="preserve">голубцы ленивые  п/ф с соусом </t>
  </si>
  <si>
    <t>рыба тушеная  в сметанном соусе(филе горбуша или кета)</t>
  </si>
  <si>
    <t>200/50</t>
  </si>
  <si>
    <t>суп овощной (из замор. овощей) с курицей (голень, бедро)</t>
  </si>
  <si>
    <t>птица запеченная</t>
  </si>
  <si>
    <t>250/10</t>
  </si>
  <si>
    <t xml:space="preserve">суп гороховый   с мясными консервами </t>
  </si>
  <si>
    <t>107,108,114,112</t>
  </si>
  <si>
    <t>котлета,шницель,биточек в ассортименте в соусе</t>
  </si>
  <si>
    <t xml:space="preserve">каша перловая </t>
  </si>
  <si>
    <t>запеканка из творога со сгущенкой</t>
  </si>
  <si>
    <t xml:space="preserve">яйцо отварное </t>
  </si>
  <si>
    <t>300/40</t>
  </si>
  <si>
    <t>Суп овощной с курицей</t>
  </si>
  <si>
    <t>Сок фруктовый</t>
  </si>
  <si>
    <t>Макароные изделия отварные с маслом</t>
  </si>
  <si>
    <t>Чай с сахаром</t>
  </si>
  <si>
    <t>Апельсин</t>
  </si>
  <si>
    <t>Картофельное пюре</t>
  </si>
  <si>
    <t>Щи из свежей капусты с картофелем и говядиной</t>
  </si>
  <si>
    <t>Рис отварной</t>
  </si>
  <si>
    <t xml:space="preserve">Какао с молоком </t>
  </si>
  <si>
    <t>Жаркое из курицы по домашнему</t>
  </si>
  <si>
    <t>Сыр порциями</t>
  </si>
  <si>
    <t>Напиток кисломолочный</t>
  </si>
  <si>
    <t xml:space="preserve">Суп картофельный с макаронными изделиями и курицей </t>
  </si>
  <si>
    <t xml:space="preserve">Яблоко </t>
  </si>
  <si>
    <t>Каша гречневая  рассыпчатая</t>
  </si>
  <si>
    <t>Суп картофельный с рыбными консервами</t>
  </si>
  <si>
    <t>Кофейный напиток с молоком</t>
  </si>
  <si>
    <t>Свекольник с говядиной</t>
  </si>
  <si>
    <t>Капуста тушеная</t>
  </si>
  <si>
    <t>Рассольник Ленинградский с говядиной</t>
  </si>
  <si>
    <t>Каша перловая</t>
  </si>
  <si>
    <t>Итого за день:</t>
  </si>
  <si>
    <t xml:space="preserve">Итого за день: </t>
  </si>
  <si>
    <t>Компот из кураги</t>
  </si>
  <si>
    <t>Борщ со свежей капустой, картофелем и говядиной</t>
  </si>
  <si>
    <t>Каша рисова/кукурузная/гречневая молочная с маслом</t>
  </si>
  <si>
    <t xml:space="preserve">Каша молочная манная/ пшенная/ ячневая/ дружба  с маслом </t>
  </si>
  <si>
    <t>173, 280, 54-20к-2020</t>
  </si>
  <si>
    <t xml:space="preserve">Суп картофельный гороховый с говядиной </t>
  </si>
  <si>
    <t>Гуляш мясной (из говядины)</t>
  </si>
  <si>
    <t>Голубцы ленивые с соусом</t>
  </si>
  <si>
    <t>витамины и минеральные вещества</t>
  </si>
  <si>
    <t>ГП, 386</t>
  </si>
  <si>
    <t>97, 226</t>
  </si>
  <si>
    <t>Зеленый горошек консервированный</t>
  </si>
  <si>
    <t xml:space="preserve">ГП, 80 </t>
  </si>
  <si>
    <t>Кисель из концентрата</t>
  </si>
  <si>
    <t>Напиток из плодов шиповника</t>
  </si>
  <si>
    <t>Каша молочная рисова/кукурузная/гречневая с маслом</t>
  </si>
  <si>
    <t>265, 108, 115, 275</t>
  </si>
  <si>
    <t>Кондитерское изделие - конфета шоколадная</t>
  </si>
  <si>
    <t>выход порции</t>
  </si>
  <si>
    <t>Нарезка из свежих томатов (сентябрь-октябрь, май)</t>
  </si>
  <si>
    <t>Помидор соленый (ноябрь-апрель)</t>
  </si>
  <si>
    <t>Огурец соленый (ноябрь-апрель)</t>
  </si>
  <si>
    <t>Нарезка из свежих огурцов (сентябрь-октябрь, май)</t>
  </si>
  <si>
    <t xml:space="preserve">Котлета,биточек,/ соус томатный основной </t>
  </si>
  <si>
    <t xml:space="preserve"> Соус красный основной </t>
  </si>
  <si>
    <t>Рыба запеченая с овощами</t>
  </si>
  <si>
    <t>Итого за 10  дней:</t>
  </si>
  <si>
    <t xml:space="preserve">Обед:  </t>
  </si>
  <si>
    <t xml:space="preserve">Завтрак: </t>
  </si>
  <si>
    <t>Кондитерское изделие</t>
  </si>
  <si>
    <t>Пудинг из творога с рисом  со сгущеным молоком</t>
  </si>
  <si>
    <t>Итого за 10 дней:</t>
  </si>
  <si>
    <t>Средняя:</t>
  </si>
  <si>
    <t>Чай с лимоном и сахаром</t>
  </si>
  <si>
    <t>200/7</t>
  </si>
  <si>
    <t xml:space="preserve">1 ДЕНЬ для возрастной категории от 7 до 11 лет </t>
  </si>
  <si>
    <t xml:space="preserve">2  ДЕНЬ для возрастной категории от 7 до 11 лет </t>
  </si>
  <si>
    <t xml:space="preserve">3  ДЕНЬ для возрастной категории от 7 до 11 лет </t>
  </si>
  <si>
    <t xml:space="preserve">4  ДЕНЬ для возрастной категории от 7 до 11 лет </t>
  </si>
  <si>
    <t xml:space="preserve">5  ДЕНЬ для возрастной категории от 7 до 11 лет </t>
  </si>
  <si>
    <t xml:space="preserve">6  ДЕНЬ для возрастной категории от 7 до 11 лет </t>
  </si>
  <si>
    <t xml:space="preserve">7  ДЕНЬ для возрастной категории от 7 до 11 лет </t>
  </si>
  <si>
    <t xml:space="preserve">8  ДЕНЬ для возрастной категории от 7 до 11 лет </t>
  </si>
  <si>
    <t xml:space="preserve">9  ДЕНЬ для возрастной категории от 7 до 11 лет </t>
  </si>
  <si>
    <t xml:space="preserve">10 ДЕНЬ для возрастной категории от 7 до 11 лет  </t>
  </si>
  <si>
    <t xml:space="preserve">1 ДЕНЬ для возрастной категории от 12 до 18 лет </t>
  </si>
  <si>
    <t xml:space="preserve">2  ДЕНЬ для возрастной категории от 12 до 18 лет </t>
  </si>
  <si>
    <t xml:space="preserve">3  ДЕНЬ для возрастной категории от 12 до 18 лет </t>
  </si>
  <si>
    <t xml:space="preserve">4  ДЕНЬ для возрастной категории от 12 до 18 лет  </t>
  </si>
  <si>
    <t xml:space="preserve">5  ДЕНЬ для возрастной категории от 12 до 18 лет </t>
  </si>
  <si>
    <t xml:space="preserve">6  ДЕНЬ для возрастной категории от 12 до 18 лет </t>
  </si>
  <si>
    <t xml:space="preserve">7  ДЕНЬ для возрастной категории от 12 до 18 лет </t>
  </si>
  <si>
    <t xml:space="preserve">8  ДЕНЬ для возрастной категории от 12 до 18 лет </t>
  </si>
  <si>
    <t xml:space="preserve">9  ДЕНЬ для возрастной категории от 12 до 18 лет </t>
  </si>
  <si>
    <t xml:space="preserve">10 ДЕНЬ для возрастной категории от 12 до 18 лет  </t>
  </si>
  <si>
    <t xml:space="preserve">                                                                                                                             </t>
  </si>
  <si>
    <t>Гуляш из сердца</t>
  </si>
  <si>
    <t>Макароны запеченные с сыром</t>
  </si>
  <si>
    <t>Яйцо отварнтое</t>
  </si>
  <si>
    <t>180/30</t>
  </si>
  <si>
    <t>150/30</t>
  </si>
  <si>
    <t>Масло сливочное</t>
  </si>
  <si>
    <t>Булочка российская</t>
  </si>
  <si>
    <t>Яйцо отварное</t>
  </si>
  <si>
    <t>Компот из сухофруктов</t>
  </si>
  <si>
    <t>Тефтели с соусом</t>
  </si>
  <si>
    <t>птица отварная</t>
  </si>
  <si>
    <t>Нарезка из свежих огурцов (сентябрь-октябрь, май)    Огурец соленый (ноябрь-апрель)</t>
  </si>
  <si>
    <t>суп с пшеном, картофелем и курицей</t>
  </si>
  <si>
    <t xml:space="preserve">фрукты </t>
  </si>
  <si>
    <t>Каша гречневая рассыпчатая</t>
  </si>
  <si>
    <t>субпродукты говяжьи тушеные</t>
  </si>
  <si>
    <t>суп овощной с курицей</t>
  </si>
  <si>
    <t>Суп картофельный с клецками и курицей</t>
  </si>
  <si>
    <t>Борщ из свежей капусты с картофелем и говядиной</t>
  </si>
  <si>
    <t>гуляш мясной</t>
  </si>
  <si>
    <t>Тефтели из говядины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</si>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</sst>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21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1" xfId="0" applyFont="1" applyBorder="1" applyAlignment="1"/>
    <xf numFmtId="2" fontId="7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Fill="1" applyAlignment="1">
      <alignment wrapText="1"/>
    </xf>
    <xf numFmtId="0" fontId="0" fillId="0" borderId="0" xfId="0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2" fontId="5" fillId="0" borderId="6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Fill="1" applyAlignment="1">
      <alignment wrapText="1"/>
    </xf>
    <xf numFmtId="0" fontId="11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0" fontId="9" fillId="0" borderId="0" xfId="0" applyFont="1" applyAlignment="1">
      <alignment horizontal="center" wrapText="1"/>
    </xf>
    <xf numFmtId="0" fontId="7" fillId="0" borderId="1" xfId="0" applyFont="1" applyBorder="1"/>
    <xf numFmtId="0" fontId="7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2" fontId="7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14" fillId="0" borderId="1" xfId="0" applyFont="1" applyBorder="1" applyAlignment="1">
      <alignment wrapText="1" shrinkToFit="1"/>
    </xf>
    <xf numFmtId="0" fontId="14" fillId="2" borderId="1" xfId="0" applyFont="1" applyFill="1" applyBorder="1" applyAlignment="1">
      <alignment wrapText="1"/>
    </xf>
    <xf numFmtId="2" fontId="15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 shrinkToFit="1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16" fillId="0" borderId="1" xfId="0" applyNumberFormat="1" applyFont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left" wrapText="1" shrinkToFit="1"/>
    </xf>
    <xf numFmtId="0" fontId="14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2" fontId="15" fillId="0" borderId="1" xfId="0" applyNumberFormat="1" applyFont="1" applyFill="1" applyBorder="1" applyAlignment="1">
      <alignment horizontal="right" wrapText="1"/>
    </xf>
    <xf numFmtId="0" fontId="14" fillId="0" borderId="1" xfId="0" applyNumberFormat="1" applyFont="1" applyFill="1" applyBorder="1" applyAlignment="1">
      <alignment wrapText="1" shrinkToFit="1"/>
    </xf>
    <xf numFmtId="0" fontId="14" fillId="0" borderId="1" xfId="0" applyFont="1" applyFill="1" applyBorder="1" applyAlignment="1">
      <alignment horizontal="left" wrapText="1" shrinkToFit="1"/>
    </xf>
    <xf numFmtId="1" fontId="16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right" wrapText="1"/>
    </xf>
    <xf numFmtId="2" fontId="15" fillId="3" borderId="1" xfId="0" applyNumberFormat="1" applyFont="1" applyFill="1" applyBorder="1" applyAlignment="1">
      <alignment horizontal="right" wrapText="1"/>
    </xf>
    <xf numFmtId="2" fontId="11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15" fillId="0" borderId="1" xfId="0" applyNumberFormat="1" applyFont="1" applyBorder="1" applyAlignment="1">
      <alignment horizontal="right" wrapText="1"/>
    </xf>
    <xf numFmtId="164" fontId="15" fillId="0" borderId="1" xfId="0" applyNumberFormat="1" applyFont="1" applyBorder="1" applyAlignment="1">
      <alignment horizontal="right" wrapText="1"/>
    </xf>
    <xf numFmtId="0" fontId="15" fillId="0" borderId="0" xfId="0" applyFont="1" applyAlignment="1">
      <alignment horizontal="right" wrapText="1"/>
    </xf>
    <xf numFmtId="0" fontId="17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5" fillId="0" borderId="0" xfId="0" applyFont="1" applyFill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1" fillId="0" borderId="3" xfId="0" applyNumberFormat="1" applyFont="1" applyBorder="1" applyAlignment="1">
      <alignment horizontal="center" wrapText="1"/>
    </xf>
    <xf numFmtId="2" fontId="15" fillId="0" borderId="3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right" wrapText="1"/>
    </xf>
    <xf numFmtId="0" fontId="11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wrapText="1" shrinkToFit="1"/>
    </xf>
    <xf numFmtId="0" fontId="11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right" wrapText="1"/>
    </xf>
    <xf numFmtId="1" fontId="16" fillId="5" borderId="1" xfId="0" applyNumberFormat="1" applyFont="1" applyFill="1" applyBorder="1" applyAlignment="1">
      <alignment wrapText="1"/>
    </xf>
    <xf numFmtId="2" fontId="15" fillId="0" borderId="1" xfId="0" applyNumberFormat="1" applyFont="1" applyBorder="1" applyAlignment="1">
      <alignment wrapText="1"/>
    </xf>
    <xf numFmtId="0" fontId="11" fillId="0" borderId="5" xfId="0" applyNumberFormat="1" applyFont="1" applyBorder="1" applyAlignment="1">
      <alignment horizontal="center" wrapText="1"/>
    </xf>
    <xf numFmtId="0" fontId="11" fillId="0" borderId="5" xfId="0" applyNumberFormat="1" applyFont="1" applyFill="1" applyBorder="1" applyAlignment="1">
      <alignment horizontal="center" wrapText="1"/>
    </xf>
    <xf numFmtId="2" fontId="15" fillId="0" borderId="4" xfId="0" applyNumberFormat="1" applyFont="1" applyBorder="1" applyAlignment="1">
      <alignment horizontal="right" wrapText="1"/>
    </xf>
    <xf numFmtId="2" fontId="15" fillId="0" borderId="4" xfId="0" applyNumberFormat="1" applyFont="1" applyFill="1" applyBorder="1" applyAlignment="1">
      <alignment horizontal="right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2" fontId="17" fillId="0" borderId="1" xfId="0" applyNumberFormat="1" applyFont="1" applyFill="1" applyBorder="1" applyAlignment="1">
      <alignment horizontal="center" wrapText="1"/>
    </xf>
    <xf numFmtId="2" fontId="17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1" fontId="17" fillId="0" borderId="1" xfId="0" applyNumberFormat="1" applyFont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wrapText="1"/>
    </xf>
    <xf numFmtId="0" fontId="14" fillId="5" borderId="1" xfId="0" applyFont="1" applyFill="1" applyBorder="1" applyAlignment="1">
      <alignment wrapText="1" shrinkToFit="1"/>
    </xf>
    <xf numFmtId="0" fontId="14" fillId="5" borderId="1" xfId="0" applyFont="1" applyFill="1" applyBorder="1" applyAlignment="1">
      <alignment horizontal="left" wrapText="1" shrinkToFit="1"/>
    </xf>
    <xf numFmtId="2" fontId="14" fillId="0" borderId="1" xfId="0" applyNumberFormat="1" applyFont="1" applyFill="1" applyBorder="1" applyAlignment="1">
      <alignment horizontal="right" wrapText="1"/>
    </xf>
    <xf numFmtId="2" fontId="14" fillId="0" borderId="1" xfId="0" applyNumberFormat="1" applyFont="1" applyBorder="1" applyAlignment="1">
      <alignment horizontal="right" wrapText="1"/>
    </xf>
    <xf numFmtId="2" fontId="14" fillId="3" borderId="1" xfId="0" applyNumberFormat="1" applyFont="1" applyFill="1" applyBorder="1" applyAlignment="1">
      <alignment horizontal="right" wrapText="1"/>
    </xf>
    <xf numFmtId="0" fontId="14" fillId="0" borderId="1" xfId="0" applyNumberFormat="1" applyFont="1" applyBorder="1" applyAlignment="1">
      <alignment horizontal="right" wrapText="1"/>
    </xf>
    <xf numFmtId="0" fontId="16" fillId="0" borderId="1" xfId="0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right" wrapText="1"/>
    </xf>
    <xf numFmtId="0" fontId="11" fillId="0" borderId="1" xfId="0" applyNumberFormat="1" applyFont="1" applyFill="1" applyBorder="1" applyAlignment="1">
      <alignment wrapText="1"/>
    </xf>
    <xf numFmtId="0" fontId="15" fillId="0" borderId="1" xfId="0" applyNumberFormat="1" applyFont="1" applyFill="1" applyBorder="1" applyAlignment="1">
      <alignment horizontal="right" wrapText="1"/>
    </xf>
    <xf numFmtId="2" fontId="16" fillId="0" borderId="1" xfId="0" applyNumberFormat="1" applyFont="1" applyBorder="1" applyAlignment="1">
      <alignment horizontal="center" wrapText="1"/>
    </xf>
    <xf numFmtId="1" fontId="16" fillId="0" borderId="1" xfId="0" applyNumberFormat="1" applyFont="1" applyFill="1" applyBorder="1" applyAlignment="1">
      <alignment horizontal="center" wrapText="1"/>
    </xf>
    <xf numFmtId="1" fontId="17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right" wrapText="1"/>
    </xf>
    <xf numFmtId="0" fontId="11" fillId="6" borderId="5" xfId="0" applyFont="1" applyFill="1" applyBorder="1" applyAlignment="1">
      <alignment horizontal="center" wrapText="1"/>
    </xf>
    <xf numFmtId="0" fontId="11" fillId="6" borderId="6" xfId="0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center" wrapText="1"/>
    </xf>
    <xf numFmtId="0" fontId="11" fillId="6" borderId="8" xfId="0" applyFont="1" applyFill="1" applyBorder="1" applyAlignment="1">
      <alignment horizontal="center" wrapText="1"/>
    </xf>
    <xf numFmtId="0" fontId="11" fillId="6" borderId="9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 wrapText="1"/>
    </xf>
    <xf numFmtId="0" fontId="15" fillId="0" borderId="5" xfId="0" applyFont="1" applyBorder="1" applyAlignment="1">
      <alignment horizontal="right" wrapText="1"/>
    </xf>
    <xf numFmtId="0" fontId="15" fillId="0" borderId="6" xfId="0" applyFont="1" applyBorder="1" applyAlignment="1">
      <alignment horizontal="right" wrapText="1"/>
    </xf>
    <xf numFmtId="0" fontId="15" fillId="0" borderId="4" xfId="0" applyFont="1" applyBorder="1" applyAlignment="1">
      <alignment horizontal="right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"/>
  <sheetViews>
    <sheetView view="pageBreakPreview" zoomScaleSheetLayoutView="100" workbookViewId="0">
      <pane xSplit="14" ySplit="3" topLeftCell="O28" activePane="bottomRight" state="frozen"/>
      <selection pane="topRight" activeCell="O1" sqref="O1"/>
      <selection pane="bottomLeft" activeCell="A4" sqref="A4"/>
      <selection pane="bottomRight" activeCell="B36" sqref="B36"/>
    </sheetView>
  </sheetViews>
  <sheetFormatPr defaultColWidth="9.140625" defaultRowHeight="15.75" x14ac:dyDescent="0.25"/>
  <cols>
    <col min="1" max="1" width="12.5703125" style="112" customWidth="1"/>
    <col min="2" max="2" width="32.7109375" style="112" customWidth="1"/>
    <col min="3" max="3" width="9.28515625" style="129" customWidth="1"/>
    <col min="4" max="5" width="8.140625" style="140" bestFit="1" customWidth="1"/>
    <col min="6" max="6" width="9.28515625" style="140" bestFit="1" customWidth="1"/>
    <col min="7" max="7" width="12.42578125" style="140" bestFit="1" customWidth="1"/>
    <col min="8" max="8" width="8.140625" style="140" bestFit="1" customWidth="1"/>
    <col min="9" max="10" width="9.28515625" style="140" bestFit="1" customWidth="1"/>
    <col min="11" max="11" width="7" style="140" bestFit="1" customWidth="1"/>
    <col min="12" max="14" width="9.28515625" style="140" bestFit="1" customWidth="1"/>
    <col min="15" max="15" width="8.140625" style="140" bestFit="1" customWidth="1"/>
    <col min="16" max="16384" width="9.140625" style="112"/>
  </cols>
  <sheetData>
    <row r="1" spans="1:15" s="107" customFormat="1" x14ac:dyDescent="0.25">
      <c r="A1" s="186" t="s">
        <v>186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8"/>
    </row>
    <row r="2" spans="1:15" s="107" customFormat="1" ht="15" customHeight="1" x14ac:dyDescent="0.25">
      <c r="A2" s="195" t="s">
        <v>69</v>
      </c>
      <c r="B2" s="197" t="s">
        <v>70</v>
      </c>
      <c r="C2" s="195" t="s">
        <v>169</v>
      </c>
      <c r="D2" s="199" t="s">
        <v>71</v>
      </c>
      <c r="E2" s="200"/>
      <c r="F2" s="201"/>
      <c r="G2" s="109" t="s">
        <v>72</v>
      </c>
      <c r="H2" s="109"/>
      <c r="I2" s="199" t="s">
        <v>159</v>
      </c>
      <c r="J2" s="200"/>
      <c r="K2" s="200"/>
      <c r="L2" s="200"/>
      <c r="M2" s="200"/>
      <c r="N2" s="200"/>
      <c r="O2" s="201"/>
    </row>
    <row r="3" spans="1:15" s="107" customFormat="1" ht="15" customHeight="1" x14ac:dyDescent="0.25">
      <c r="A3" s="196"/>
      <c r="B3" s="198"/>
      <c r="C3" s="196"/>
      <c r="D3" s="109" t="s">
        <v>16</v>
      </c>
      <c r="E3" s="109" t="s">
        <v>17</v>
      </c>
      <c r="F3" s="109" t="s">
        <v>18</v>
      </c>
      <c r="G3" s="109" t="s">
        <v>73</v>
      </c>
      <c r="H3" s="109" t="s">
        <v>74</v>
      </c>
      <c r="I3" s="109" t="s">
        <v>20</v>
      </c>
      <c r="J3" s="109" t="s">
        <v>21</v>
      </c>
      <c r="K3" s="109" t="s">
        <v>75</v>
      </c>
      <c r="L3" s="109" t="s">
        <v>76</v>
      </c>
      <c r="M3" s="109" t="s">
        <v>23</v>
      </c>
      <c r="N3" s="109" t="s">
        <v>24</v>
      </c>
      <c r="O3" s="109" t="s">
        <v>25</v>
      </c>
    </row>
    <row r="4" spans="1:15" s="107" customFormat="1" x14ac:dyDescent="0.25">
      <c r="A4" s="28"/>
      <c r="B4" s="28" t="s">
        <v>179</v>
      </c>
      <c r="C4" s="28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5" s="107" customFormat="1" ht="47.25" x14ac:dyDescent="0.25">
      <c r="A5" s="117" t="s">
        <v>155</v>
      </c>
      <c r="B5" s="106" t="s">
        <v>166</v>
      </c>
      <c r="C5" s="111">
        <v>200</v>
      </c>
      <c r="D5" s="115">
        <v>8.02</v>
      </c>
      <c r="E5" s="115">
        <v>15</v>
      </c>
      <c r="F5" s="115">
        <v>44.01</v>
      </c>
      <c r="G5" s="115">
        <v>312</v>
      </c>
      <c r="H5" s="115">
        <v>0</v>
      </c>
      <c r="I5" s="115">
        <v>2.6</v>
      </c>
      <c r="J5" s="115">
        <v>0</v>
      </c>
      <c r="K5" s="115">
        <v>0</v>
      </c>
      <c r="L5" s="115">
        <v>241.76</v>
      </c>
      <c r="M5" s="115">
        <v>0</v>
      </c>
      <c r="N5" s="115">
        <v>45.08</v>
      </c>
      <c r="O5" s="115">
        <v>0.51</v>
      </c>
    </row>
    <row r="6" spans="1:15" x14ac:dyDescent="0.25">
      <c r="A6" s="117">
        <v>642</v>
      </c>
      <c r="B6" s="128" t="s">
        <v>136</v>
      </c>
      <c r="C6" s="111">
        <v>200</v>
      </c>
      <c r="D6" s="115">
        <v>4.5</v>
      </c>
      <c r="E6" s="115">
        <v>6.7</v>
      </c>
      <c r="F6" s="115">
        <v>16.3</v>
      </c>
      <c r="G6" s="115">
        <v>142.5</v>
      </c>
      <c r="H6" s="115">
        <v>0.02</v>
      </c>
      <c r="I6" s="115">
        <v>1.5</v>
      </c>
      <c r="J6" s="115">
        <v>0.03</v>
      </c>
      <c r="K6" s="115">
        <v>0.3</v>
      </c>
      <c r="L6" s="115">
        <v>185.5</v>
      </c>
      <c r="M6" s="115">
        <v>125.64</v>
      </c>
      <c r="N6" s="115">
        <v>24.3</v>
      </c>
      <c r="O6" s="115">
        <v>0.51</v>
      </c>
    </row>
    <row r="7" spans="1:15" x14ac:dyDescent="0.25">
      <c r="A7" s="117" t="s">
        <v>56</v>
      </c>
      <c r="B7" s="128" t="s">
        <v>78</v>
      </c>
      <c r="C7" s="119">
        <v>30</v>
      </c>
      <c r="D7" s="173">
        <v>1.9</v>
      </c>
      <c r="E7" s="173">
        <v>0.4</v>
      </c>
      <c r="F7" s="173">
        <v>9.4</v>
      </c>
      <c r="G7" s="173">
        <v>50.2</v>
      </c>
      <c r="H7" s="173">
        <v>0.05</v>
      </c>
      <c r="I7" s="173">
        <v>0</v>
      </c>
      <c r="J7" s="173">
        <v>0</v>
      </c>
      <c r="K7" s="173">
        <v>0.57499999999999996</v>
      </c>
      <c r="L7" s="173">
        <v>8.25</v>
      </c>
      <c r="M7" s="173">
        <v>48.5</v>
      </c>
      <c r="N7" s="173">
        <v>14.25</v>
      </c>
      <c r="O7" s="173">
        <v>1.125</v>
      </c>
    </row>
    <row r="8" spans="1:15" s="145" customFormat="1" x14ac:dyDescent="0.25">
      <c r="A8" s="117" t="s">
        <v>56</v>
      </c>
      <c r="B8" s="106" t="s">
        <v>81</v>
      </c>
      <c r="C8" s="111">
        <v>30</v>
      </c>
      <c r="D8" s="174">
        <v>3.2</v>
      </c>
      <c r="E8" s="174">
        <v>1.4</v>
      </c>
      <c r="F8" s="174">
        <v>13.1</v>
      </c>
      <c r="G8" s="174">
        <v>82.2</v>
      </c>
      <c r="H8" s="174">
        <v>0.123</v>
      </c>
      <c r="I8" s="174">
        <v>0.06</v>
      </c>
      <c r="J8" s="174">
        <v>0</v>
      </c>
      <c r="K8" s="174">
        <v>5.7000000000000002E-2</v>
      </c>
      <c r="L8" s="174">
        <v>37.5</v>
      </c>
      <c r="M8" s="174">
        <v>38.700000000000003</v>
      </c>
      <c r="N8" s="174">
        <v>12.3</v>
      </c>
      <c r="O8" s="174">
        <v>1.08</v>
      </c>
    </row>
    <row r="9" spans="1:15" s="145" customFormat="1" x14ac:dyDescent="0.25">
      <c r="A9" s="117" t="s">
        <v>163</v>
      </c>
      <c r="B9" s="106" t="s">
        <v>138</v>
      </c>
      <c r="C9" s="111">
        <v>20</v>
      </c>
      <c r="D9" s="115">
        <v>4.6399999999999997</v>
      </c>
      <c r="E9" s="115">
        <v>5.9200000000000008</v>
      </c>
      <c r="F9" s="115">
        <v>0</v>
      </c>
      <c r="G9" s="115">
        <v>72.72</v>
      </c>
      <c r="H9" s="115">
        <v>0</v>
      </c>
      <c r="I9" s="115">
        <v>0.25600000000000001</v>
      </c>
      <c r="J9" s="115">
        <v>69.36</v>
      </c>
      <c r="K9" s="115">
        <v>0</v>
      </c>
      <c r="L9" s="115">
        <v>332.8</v>
      </c>
      <c r="M9" s="115">
        <v>20</v>
      </c>
      <c r="N9" s="115">
        <v>18.68</v>
      </c>
      <c r="O9" s="115">
        <v>0.25600000000000001</v>
      </c>
    </row>
    <row r="10" spans="1:15" s="107" customFormat="1" x14ac:dyDescent="0.25">
      <c r="A10" s="117" t="s">
        <v>54</v>
      </c>
      <c r="B10" s="106" t="s">
        <v>141</v>
      </c>
      <c r="C10" s="111">
        <v>120</v>
      </c>
      <c r="D10" s="130">
        <v>0.3</v>
      </c>
      <c r="E10" s="130">
        <v>0.2</v>
      </c>
      <c r="F10" s="130">
        <v>13.7</v>
      </c>
      <c r="G10" s="130">
        <v>62.4</v>
      </c>
      <c r="H10" s="130">
        <v>0.02</v>
      </c>
      <c r="I10" s="130">
        <v>5.52</v>
      </c>
      <c r="J10" s="130">
        <v>3.6</v>
      </c>
      <c r="K10" s="130">
        <v>0.216</v>
      </c>
      <c r="L10" s="130">
        <v>7.2</v>
      </c>
      <c r="M10" s="130">
        <v>13.2</v>
      </c>
      <c r="N10" s="130">
        <v>6</v>
      </c>
      <c r="O10" s="130">
        <v>0.14399999999999999</v>
      </c>
    </row>
    <row r="11" spans="1:15" s="107" customFormat="1" x14ac:dyDescent="0.25">
      <c r="A11" s="110"/>
      <c r="B11" s="28" t="s">
        <v>85</v>
      </c>
      <c r="C11" s="125">
        <f>SUM(C5:C10)</f>
        <v>600</v>
      </c>
      <c r="D11" s="125">
        <f t="shared" ref="D11:O11" si="0">SUM(D5:D10)</f>
        <v>22.560000000000002</v>
      </c>
      <c r="E11" s="125">
        <f t="shared" si="0"/>
        <v>29.619999999999997</v>
      </c>
      <c r="F11" s="125">
        <f t="shared" si="0"/>
        <v>96.51</v>
      </c>
      <c r="G11" s="125">
        <f t="shared" si="0"/>
        <v>722.02</v>
      </c>
      <c r="H11" s="125">
        <f t="shared" si="0"/>
        <v>0.21299999999999999</v>
      </c>
      <c r="I11" s="125">
        <f t="shared" si="0"/>
        <v>9.9359999999999999</v>
      </c>
      <c r="J11" s="125">
        <f t="shared" si="0"/>
        <v>72.989999999999995</v>
      </c>
      <c r="K11" s="125">
        <f t="shared" si="0"/>
        <v>1.1480000000000001</v>
      </c>
      <c r="L11" s="125">
        <f t="shared" si="0"/>
        <v>813.01</v>
      </c>
      <c r="M11" s="125">
        <f t="shared" si="0"/>
        <v>246.03999999999996</v>
      </c>
      <c r="N11" s="125">
        <f t="shared" si="0"/>
        <v>120.60999999999999</v>
      </c>
      <c r="O11" s="125">
        <f t="shared" si="0"/>
        <v>3.625</v>
      </c>
    </row>
    <row r="12" spans="1:15" s="107" customFormat="1" x14ac:dyDescent="0.25">
      <c r="A12" s="110"/>
      <c r="B12" s="28" t="s">
        <v>80</v>
      </c>
      <c r="C12" s="116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</row>
    <row r="13" spans="1:15" s="107" customFormat="1" ht="31.5" x14ac:dyDescent="0.25">
      <c r="A13" s="117">
        <v>7</v>
      </c>
      <c r="B13" s="106" t="s">
        <v>162</v>
      </c>
      <c r="C13" s="159">
        <v>60</v>
      </c>
      <c r="D13" s="158">
        <v>1.92</v>
      </c>
      <c r="E13" s="158">
        <v>0.12</v>
      </c>
      <c r="F13" s="158">
        <v>3.95</v>
      </c>
      <c r="G13" s="158">
        <v>24</v>
      </c>
      <c r="H13" s="161">
        <v>0.72</v>
      </c>
      <c r="I13" s="115">
        <v>6</v>
      </c>
      <c r="J13" s="115">
        <v>0</v>
      </c>
      <c r="K13" s="115">
        <v>0</v>
      </c>
      <c r="L13" s="115">
        <v>12</v>
      </c>
      <c r="M13" s="115">
        <v>37.200000000000003</v>
      </c>
      <c r="N13" s="115">
        <v>12</v>
      </c>
      <c r="O13" s="115">
        <v>0.48</v>
      </c>
    </row>
    <row r="14" spans="1:15" s="107" customFormat="1" ht="31.5" x14ac:dyDescent="0.25">
      <c r="A14" s="117">
        <v>102</v>
      </c>
      <c r="B14" s="128" t="s">
        <v>156</v>
      </c>
      <c r="C14" s="119">
        <v>200</v>
      </c>
      <c r="D14" s="130">
        <v>7.89</v>
      </c>
      <c r="E14" s="130">
        <v>5.65</v>
      </c>
      <c r="F14" s="130">
        <v>18.79</v>
      </c>
      <c r="G14" s="130">
        <v>153.1</v>
      </c>
      <c r="H14" s="130">
        <v>0.22</v>
      </c>
      <c r="I14" s="130">
        <v>9.5</v>
      </c>
      <c r="J14" s="130">
        <v>0</v>
      </c>
      <c r="K14" s="130">
        <v>0</v>
      </c>
      <c r="L14" s="130">
        <v>29.72</v>
      </c>
      <c r="M14" s="130">
        <v>0</v>
      </c>
      <c r="N14" s="130">
        <v>0</v>
      </c>
      <c r="O14" s="130">
        <v>2.4700000000000002</v>
      </c>
    </row>
    <row r="15" spans="1:15" s="107" customFormat="1" x14ac:dyDescent="0.25">
      <c r="A15" s="117">
        <v>472</v>
      </c>
      <c r="B15" s="113" t="s">
        <v>133</v>
      </c>
      <c r="C15" s="111">
        <v>150</v>
      </c>
      <c r="D15" s="115">
        <v>3.29</v>
      </c>
      <c r="E15" s="115">
        <v>5.09</v>
      </c>
      <c r="F15" s="115">
        <v>22.05</v>
      </c>
      <c r="G15" s="135">
        <v>147</v>
      </c>
      <c r="H15" s="115">
        <v>0.17</v>
      </c>
      <c r="I15" s="115">
        <v>25.7</v>
      </c>
      <c r="J15" s="115">
        <v>0</v>
      </c>
      <c r="K15" s="115">
        <v>0</v>
      </c>
      <c r="L15" s="115">
        <v>43.08</v>
      </c>
      <c r="M15" s="115">
        <v>0</v>
      </c>
      <c r="N15" s="115">
        <v>32.83</v>
      </c>
      <c r="O15" s="115">
        <v>1.1599999999999999</v>
      </c>
    </row>
    <row r="16" spans="1:15" s="107" customFormat="1" x14ac:dyDescent="0.25">
      <c r="A16" s="117">
        <v>14</v>
      </c>
      <c r="B16" s="126" t="s">
        <v>158</v>
      </c>
      <c r="C16" s="111">
        <v>90</v>
      </c>
      <c r="D16" s="115">
        <v>7.59</v>
      </c>
      <c r="E16" s="115">
        <v>8.57</v>
      </c>
      <c r="F16" s="115">
        <v>6.79</v>
      </c>
      <c r="G16" s="115">
        <v>134.19999999999999</v>
      </c>
      <c r="H16" s="115">
        <v>0.06</v>
      </c>
      <c r="I16" s="115">
        <v>26.35</v>
      </c>
      <c r="J16" s="115">
        <v>202.3</v>
      </c>
      <c r="K16" s="115">
        <v>1.95</v>
      </c>
      <c r="L16" s="115">
        <v>34.85</v>
      </c>
      <c r="M16" s="115">
        <v>65.099999999999994</v>
      </c>
      <c r="N16" s="115">
        <v>17.739999999999998</v>
      </c>
      <c r="O16" s="115">
        <v>1.54</v>
      </c>
    </row>
    <row r="17" spans="1:15" s="107" customFormat="1" x14ac:dyDescent="0.25">
      <c r="A17" s="117" t="s">
        <v>54</v>
      </c>
      <c r="B17" s="127" t="s">
        <v>129</v>
      </c>
      <c r="C17" s="111">
        <v>200</v>
      </c>
      <c r="D17" s="115">
        <v>1</v>
      </c>
      <c r="E17" s="115">
        <v>0.2</v>
      </c>
      <c r="F17" s="115">
        <v>20.2</v>
      </c>
      <c r="G17" s="115">
        <v>92</v>
      </c>
      <c r="H17" s="115">
        <v>0.02</v>
      </c>
      <c r="I17" s="115">
        <v>4</v>
      </c>
      <c r="J17" s="115">
        <v>0</v>
      </c>
      <c r="K17" s="115">
        <v>0.2</v>
      </c>
      <c r="L17" s="115">
        <v>14</v>
      </c>
      <c r="M17" s="115">
        <v>14</v>
      </c>
      <c r="N17" s="115">
        <v>8</v>
      </c>
      <c r="O17" s="115">
        <v>2.8</v>
      </c>
    </row>
    <row r="18" spans="1:15" s="107" customFormat="1" x14ac:dyDescent="0.25">
      <c r="A18" s="110" t="s">
        <v>54</v>
      </c>
      <c r="B18" s="106" t="s">
        <v>81</v>
      </c>
      <c r="C18" s="111">
        <v>45</v>
      </c>
      <c r="D18" s="115">
        <v>4.8</v>
      </c>
      <c r="E18" s="115">
        <v>2</v>
      </c>
      <c r="F18" s="115">
        <v>19.600000000000001</v>
      </c>
      <c r="G18" s="115">
        <v>123.3</v>
      </c>
      <c r="H18" s="115">
        <v>0.185</v>
      </c>
      <c r="I18" s="115">
        <v>0.09</v>
      </c>
      <c r="J18" s="115">
        <v>0</v>
      </c>
      <c r="K18" s="115">
        <v>8.5999999999999993E-2</v>
      </c>
      <c r="L18" s="115">
        <v>56.25</v>
      </c>
      <c r="M18" s="115">
        <v>58.1</v>
      </c>
      <c r="N18" s="115">
        <v>18.45</v>
      </c>
      <c r="O18" s="115">
        <v>1.62</v>
      </c>
    </row>
    <row r="19" spans="1:15" s="107" customFormat="1" x14ac:dyDescent="0.25">
      <c r="A19" s="110" t="s">
        <v>56</v>
      </c>
      <c r="B19" s="106" t="s">
        <v>82</v>
      </c>
      <c r="C19" s="111">
        <v>20</v>
      </c>
      <c r="D19" s="115">
        <v>1.52</v>
      </c>
      <c r="E19" s="115">
        <v>0.32</v>
      </c>
      <c r="F19" s="115">
        <v>7.52</v>
      </c>
      <c r="G19" s="115">
        <v>40.159999999999997</v>
      </c>
      <c r="H19" s="115">
        <v>0.04</v>
      </c>
      <c r="I19" s="115">
        <v>0</v>
      </c>
      <c r="J19" s="115">
        <v>0</v>
      </c>
      <c r="K19" s="115">
        <v>0.46</v>
      </c>
      <c r="L19" s="115">
        <v>6.6</v>
      </c>
      <c r="M19" s="115">
        <v>38.799999999999997</v>
      </c>
      <c r="N19" s="115">
        <v>11.4</v>
      </c>
      <c r="O19" s="115">
        <v>0.9</v>
      </c>
    </row>
    <row r="20" spans="1:15" s="107" customFormat="1" x14ac:dyDescent="0.25">
      <c r="A20" s="110" t="s">
        <v>54</v>
      </c>
      <c r="B20" s="106" t="s">
        <v>132</v>
      </c>
      <c r="C20" s="111">
        <v>200</v>
      </c>
      <c r="D20" s="115">
        <v>1.8</v>
      </c>
      <c r="E20" s="115">
        <v>0.4</v>
      </c>
      <c r="F20" s="115">
        <v>16.2</v>
      </c>
      <c r="G20" s="115">
        <v>86</v>
      </c>
      <c r="H20" s="115">
        <v>0.08</v>
      </c>
      <c r="I20" s="115">
        <v>120</v>
      </c>
      <c r="J20" s="115">
        <v>16</v>
      </c>
      <c r="K20" s="115">
        <v>0.4</v>
      </c>
      <c r="L20" s="115">
        <v>68</v>
      </c>
      <c r="M20" s="115">
        <v>46</v>
      </c>
      <c r="N20" s="115">
        <v>26</v>
      </c>
      <c r="O20" s="115">
        <v>0.6</v>
      </c>
    </row>
    <row r="21" spans="1:15" s="107" customFormat="1" x14ac:dyDescent="0.25">
      <c r="A21" s="110"/>
      <c r="B21" s="28" t="s">
        <v>83</v>
      </c>
      <c r="C21" s="133">
        <f>SUM(C13:C20)</f>
        <v>965</v>
      </c>
      <c r="D21" s="136">
        <f t="shared" ref="D21:O21" si="1">SUM(D13:D20)</f>
        <v>29.81</v>
      </c>
      <c r="E21" s="136">
        <f t="shared" si="1"/>
        <v>22.349999999999998</v>
      </c>
      <c r="F21" s="136">
        <f t="shared" si="1"/>
        <v>115.1</v>
      </c>
      <c r="G21" s="136">
        <f t="shared" si="1"/>
        <v>799.75999999999988</v>
      </c>
      <c r="H21" s="136">
        <f t="shared" si="1"/>
        <v>1.4950000000000001</v>
      </c>
      <c r="I21" s="136">
        <f t="shared" si="1"/>
        <v>191.64000000000001</v>
      </c>
      <c r="J21" s="136">
        <f t="shared" si="1"/>
        <v>218.3</v>
      </c>
      <c r="K21" s="136">
        <f t="shared" si="1"/>
        <v>3.0959999999999996</v>
      </c>
      <c r="L21" s="136">
        <f t="shared" si="1"/>
        <v>264.5</v>
      </c>
      <c r="M21" s="136">
        <f t="shared" si="1"/>
        <v>259.2</v>
      </c>
      <c r="N21" s="136">
        <f t="shared" si="1"/>
        <v>126.42</v>
      </c>
      <c r="O21" s="136">
        <f t="shared" si="1"/>
        <v>11.57</v>
      </c>
    </row>
    <row r="22" spans="1:15" s="145" customFormat="1" x14ac:dyDescent="0.25">
      <c r="A22" s="110"/>
      <c r="B22" s="121" t="s">
        <v>149</v>
      </c>
      <c r="C22" s="157">
        <f t="shared" ref="C22:O22" si="2">C21+C11</f>
        <v>1565</v>
      </c>
      <c r="D22" s="157">
        <f t="shared" si="2"/>
        <v>52.370000000000005</v>
      </c>
      <c r="E22" s="157">
        <f t="shared" si="2"/>
        <v>51.97</v>
      </c>
      <c r="F22" s="157">
        <f t="shared" si="2"/>
        <v>211.61</v>
      </c>
      <c r="G22" s="157">
        <f t="shared" si="2"/>
        <v>1521.7799999999997</v>
      </c>
      <c r="H22" s="157">
        <f t="shared" si="2"/>
        <v>1.7080000000000002</v>
      </c>
      <c r="I22" s="157">
        <f t="shared" si="2"/>
        <v>201.57600000000002</v>
      </c>
      <c r="J22" s="157">
        <f t="shared" si="2"/>
        <v>291.29000000000002</v>
      </c>
      <c r="K22" s="157">
        <f t="shared" si="2"/>
        <v>4.2439999999999998</v>
      </c>
      <c r="L22" s="157">
        <f t="shared" si="2"/>
        <v>1077.51</v>
      </c>
      <c r="M22" s="157">
        <f t="shared" si="2"/>
        <v>505.23999999999995</v>
      </c>
      <c r="N22" s="157">
        <f t="shared" si="2"/>
        <v>247.02999999999997</v>
      </c>
      <c r="O22" s="157">
        <f t="shared" si="2"/>
        <v>15.195</v>
      </c>
    </row>
    <row r="23" spans="1:15" s="145" customFormat="1" x14ac:dyDescent="0.25">
      <c r="A23" s="189" t="s">
        <v>187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1"/>
    </row>
    <row r="24" spans="1:15" s="107" customFormat="1" ht="30" customHeight="1" x14ac:dyDescent="0.25">
      <c r="A24" s="195" t="s">
        <v>69</v>
      </c>
      <c r="B24" s="197" t="s">
        <v>70</v>
      </c>
      <c r="C24" s="195" t="s">
        <v>169</v>
      </c>
      <c r="D24" s="192" t="s">
        <v>71</v>
      </c>
      <c r="E24" s="193"/>
      <c r="F24" s="194"/>
      <c r="G24" s="134" t="s">
        <v>72</v>
      </c>
      <c r="H24" s="134"/>
      <c r="I24" s="192" t="s">
        <v>159</v>
      </c>
      <c r="J24" s="193"/>
      <c r="K24" s="193"/>
      <c r="L24" s="193"/>
      <c r="M24" s="193"/>
      <c r="N24" s="193"/>
      <c r="O24" s="194"/>
    </row>
    <row r="25" spans="1:15" ht="45" customHeight="1" x14ac:dyDescent="0.25">
      <c r="A25" s="196"/>
      <c r="B25" s="198"/>
      <c r="C25" s="196"/>
      <c r="D25" s="134" t="s">
        <v>16</v>
      </c>
      <c r="E25" s="134" t="s">
        <v>17</v>
      </c>
      <c r="F25" s="134" t="s">
        <v>18</v>
      </c>
      <c r="G25" s="134" t="s">
        <v>73</v>
      </c>
      <c r="H25" s="134" t="s">
        <v>74</v>
      </c>
      <c r="I25" s="134" t="s">
        <v>20</v>
      </c>
      <c r="J25" s="134" t="s">
        <v>21</v>
      </c>
      <c r="K25" s="134" t="s">
        <v>75</v>
      </c>
      <c r="L25" s="134" t="s">
        <v>76</v>
      </c>
      <c r="M25" s="134" t="s">
        <v>23</v>
      </c>
      <c r="N25" s="134" t="s">
        <v>24</v>
      </c>
      <c r="O25" s="134" t="s">
        <v>25</v>
      </c>
    </row>
    <row r="26" spans="1:15" s="107" customFormat="1" x14ac:dyDescent="0.25">
      <c r="A26" s="106"/>
      <c r="B26" s="28" t="s">
        <v>77</v>
      </c>
      <c r="C26" s="31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1:15" s="107" customFormat="1" ht="31.5" x14ac:dyDescent="0.25">
      <c r="A27" s="117">
        <v>290</v>
      </c>
      <c r="B27" s="128" t="s">
        <v>130</v>
      </c>
      <c r="C27" s="111">
        <v>150</v>
      </c>
      <c r="D27" s="174">
        <v>5.52</v>
      </c>
      <c r="E27" s="174">
        <v>5.29</v>
      </c>
      <c r="F27" s="174">
        <v>35.32</v>
      </c>
      <c r="G27" s="174">
        <v>153</v>
      </c>
      <c r="H27" s="174">
        <v>7.0000000000000007E-2</v>
      </c>
      <c r="I27" s="174">
        <v>0</v>
      </c>
      <c r="J27" s="174">
        <v>0</v>
      </c>
      <c r="K27" s="174">
        <v>0</v>
      </c>
      <c r="L27" s="174">
        <v>12</v>
      </c>
      <c r="M27" s="174">
        <v>41.4</v>
      </c>
      <c r="N27" s="174">
        <v>7.5</v>
      </c>
      <c r="O27" s="174">
        <v>0.75</v>
      </c>
    </row>
    <row r="28" spans="1:15" s="107" customFormat="1" x14ac:dyDescent="0.25">
      <c r="A28" s="117">
        <v>286</v>
      </c>
      <c r="B28" s="128" t="s">
        <v>216</v>
      </c>
      <c r="C28" s="111">
        <v>90</v>
      </c>
      <c r="D28" s="115">
        <v>11.78</v>
      </c>
      <c r="E28" s="115">
        <v>12.91</v>
      </c>
      <c r="F28" s="115">
        <v>14.9</v>
      </c>
      <c r="G28" s="115">
        <v>223</v>
      </c>
      <c r="H28" s="115">
        <v>0.02</v>
      </c>
      <c r="I28" s="115">
        <v>1.5</v>
      </c>
      <c r="J28" s="115">
        <v>0.03</v>
      </c>
      <c r="K28" s="115">
        <v>0.3</v>
      </c>
      <c r="L28" s="115">
        <v>185.5</v>
      </c>
      <c r="M28" s="115">
        <v>125.64</v>
      </c>
      <c r="N28" s="115">
        <v>24.3</v>
      </c>
      <c r="O28" s="115">
        <v>0.51</v>
      </c>
    </row>
    <row r="29" spans="1:15" s="107" customFormat="1" x14ac:dyDescent="0.25">
      <c r="A29" s="117">
        <v>348</v>
      </c>
      <c r="B29" s="128" t="s">
        <v>215</v>
      </c>
      <c r="C29" s="119">
        <v>200</v>
      </c>
      <c r="D29" s="130">
        <v>1.04</v>
      </c>
      <c r="E29" s="130">
        <v>0</v>
      </c>
      <c r="F29" s="130">
        <v>30.96</v>
      </c>
      <c r="G29" s="130">
        <v>128.4</v>
      </c>
      <c r="H29" s="130">
        <v>0.03</v>
      </c>
      <c r="I29" s="130">
        <v>0.8</v>
      </c>
      <c r="J29" s="130">
        <v>0</v>
      </c>
      <c r="K29" s="130">
        <v>0</v>
      </c>
      <c r="L29" s="130">
        <v>32.4</v>
      </c>
      <c r="M29" s="130">
        <v>19</v>
      </c>
      <c r="N29" s="130">
        <v>21</v>
      </c>
      <c r="O29" s="130">
        <v>0.7</v>
      </c>
    </row>
    <row r="30" spans="1:15" s="107" customFormat="1" x14ac:dyDescent="0.25">
      <c r="A30" s="117" t="s">
        <v>54</v>
      </c>
      <c r="B30" s="106" t="s">
        <v>81</v>
      </c>
      <c r="C30" s="111">
        <v>30</v>
      </c>
      <c r="D30" s="115">
        <v>3.2</v>
      </c>
      <c r="E30" s="115">
        <v>1.4</v>
      </c>
      <c r="F30" s="115">
        <v>13.1</v>
      </c>
      <c r="G30" s="115">
        <v>82.2</v>
      </c>
      <c r="H30" s="115">
        <v>0.123</v>
      </c>
      <c r="I30" s="115">
        <v>0.06</v>
      </c>
      <c r="J30" s="115">
        <v>0</v>
      </c>
      <c r="K30" s="115">
        <v>5.7000000000000002E-2</v>
      </c>
      <c r="L30" s="115">
        <v>37.5</v>
      </c>
      <c r="M30" s="115">
        <v>38.700000000000003</v>
      </c>
      <c r="N30" s="115">
        <v>12.3</v>
      </c>
      <c r="O30" s="115">
        <v>1.08</v>
      </c>
    </row>
    <row r="31" spans="1:15" s="107" customFormat="1" x14ac:dyDescent="0.25">
      <c r="A31" s="117" t="s">
        <v>56</v>
      </c>
      <c r="B31" s="128" t="s">
        <v>78</v>
      </c>
      <c r="C31" s="119">
        <v>30</v>
      </c>
      <c r="D31" s="130">
        <v>1.9</v>
      </c>
      <c r="E31" s="130">
        <v>0.4</v>
      </c>
      <c r="F31" s="130">
        <v>9.4</v>
      </c>
      <c r="G31" s="130">
        <v>50.2</v>
      </c>
      <c r="H31" s="130">
        <v>0.05</v>
      </c>
      <c r="I31" s="130">
        <v>0</v>
      </c>
      <c r="J31" s="130">
        <v>0</v>
      </c>
      <c r="K31" s="130">
        <v>0.57499999999999996</v>
      </c>
      <c r="L31" s="130">
        <v>8.25</v>
      </c>
      <c r="M31" s="130">
        <v>48.5</v>
      </c>
      <c r="N31" s="130">
        <v>14.25</v>
      </c>
      <c r="O31" s="130">
        <v>1.125</v>
      </c>
    </row>
    <row r="32" spans="1:15" s="107" customFormat="1" x14ac:dyDescent="0.25">
      <c r="A32" s="117" t="s">
        <v>163</v>
      </c>
      <c r="B32" s="106" t="s">
        <v>138</v>
      </c>
      <c r="C32" s="111">
        <v>20</v>
      </c>
      <c r="D32" s="115">
        <v>4.6399999999999997</v>
      </c>
      <c r="E32" s="115">
        <v>5.9200000000000008</v>
      </c>
      <c r="F32" s="115">
        <v>0</v>
      </c>
      <c r="G32" s="115">
        <v>72.72</v>
      </c>
      <c r="H32" s="115">
        <v>0</v>
      </c>
      <c r="I32" s="115">
        <v>0.25600000000000001</v>
      </c>
      <c r="J32" s="115">
        <v>69.36</v>
      </c>
      <c r="K32" s="115">
        <v>0</v>
      </c>
      <c r="L32" s="115">
        <v>332.8</v>
      </c>
      <c r="M32" s="115">
        <v>20</v>
      </c>
      <c r="N32" s="115">
        <v>18.68</v>
      </c>
      <c r="O32" s="115">
        <v>0.25600000000000001</v>
      </c>
    </row>
    <row r="33" spans="1:15" s="107" customFormat="1" x14ac:dyDescent="0.25">
      <c r="A33" s="110"/>
      <c r="B33" s="28" t="s">
        <v>79</v>
      </c>
      <c r="C33" s="125">
        <f>C32+C31+C30+C29+C28+210</f>
        <v>580</v>
      </c>
      <c r="D33" s="181">
        <f t="shared" ref="D33:O33" si="3">D32+D31+D30+D29+D28+D27</f>
        <v>28.079999999999995</v>
      </c>
      <c r="E33" s="181">
        <f t="shared" si="3"/>
        <v>25.92</v>
      </c>
      <c r="F33" s="181">
        <f t="shared" si="3"/>
        <v>103.68</v>
      </c>
      <c r="G33" s="181">
        <f t="shared" si="3"/>
        <v>709.52</v>
      </c>
      <c r="H33" s="181">
        <f t="shared" si="3"/>
        <v>0.29299999999999998</v>
      </c>
      <c r="I33" s="181">
        <f t="shared" si="3"/>
        <v>2.6160000000000001</v>
      </c>
      <c r="J33" s="181">
        <f t="shared" si="3"/>
        <v>69.39</v>
      </c>
      <c r="K33" s="181">
        <f t="shared" si="3"/>
        <v>0.93199999999999994</v>
      </c>
      <c r="L33" s="181">
        <f t="shared" si="3"/>
        <v>608.45000000000005</v>
      </c>
      <c r="M33" s="181">
        <f t="shared" si="3"/>
        <v>293.24</v>
      </c>
      <c r="N33" s="181">
        <f t="shared" si="3"/>
        <v>98.03</v>
      </c>
      <c r="O33" s="181">
        <f t="shared" si="3"/>
        <v>4.4210000000000003</v>
      </c>
    </row>
    <row r="34" spans="1:15" s="107" customFormat="1" x14ac:dyDescent="0.25">
      <c r="A34" s="110"/>
      <c r="B34" s="28" t="s">
        <v>80</v>
      </c>
      <c r="C34" s="122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</row>
    <row r="35" spans="1:15" s="107" customFormat="1" ht="31.5" x14ac:dyDescent="0.25">
      <c r="A35" s="117">
        <v>71</v>
      </c>
      <c r="B35" s="128" t="s">
        <v>170</v>
      </c>
      <c r="C35" s="119">
        <v>60</v>
      </c>
      <c r="D35" s="130">
        <v>0.7</v>
      </c>
      <c r="E35" s="130">
        <v>0.1</v>
      </c>
      <c r="F35" s="130">
        <v>3.1</v>
      </c>
      <c r="G35" s="130">
        <v>14.4</v>
      </c>
      <c r="H35" s="130">
        <v>0.04</v>
      </c>
      <c r="I35" s="130">
        <v>15</v>
      </c>
      <c r="J35" s="130">
        <v>25.2</v>
      </c>
      <c r="K35" s="130">
        <v>0.28000000000000003</v>
      </c>
      <c r="L35" s="130">
        <v>6</v>
      </c>
      <c r="M35" s="130">
        <v>14.4</v>
      </c>
      <c r="N35" s="130">
        <v>6.6</v>
      </c>
      <c r="O35" s="130">
        <v>0.54</v>
      </c>
    </row>
    <row r="36" spans="1:15" s="107" customFormat="1" ht="31.5" x14ac:dyDescent="0.25">
      <c r="A36" s="117">
        <v>70</v>
      </c>
      <c r="B36" s="128" t="s">
        <v>171</v>
      </c>
      <c r="C36" s="119">
        <v>60</v>
      </c>
      <c r="D36" s="130">
        <v>0.7</v>
      </c>
      <c r="E36" s="130">
        <v>0.1</v>
      </c>
      <c r="F36" s="130">
        <v>3.1</v>
      </c>
      <c r="G36" s="130">
        <v>14.4</v>
      </c>
      <c r="H36" s="130">
        <v>0.04</v>
      </c>
      <c r="I36" s="130">
        <v>15</v>
      </c>
      <c r="J36" s="130">
        <v>25.2</v>
      </c>
      <c r="K36" s="130">
        <v>0.28000000000000003</v>
      </c>
      <c r="L36" s="130">
        <v>6</v>
      </c>
      <c r="M36" s="130">
        <v>14.4</v>
      </c>
      <c r="N36" s="130">
        <v>6.6</v>
      </c>
      <c r="O36" s="130">
        <v>0.54</v>
      </c>
    </row>
    <row r="37" spans="1:15" s="107" customFormat="1" x14ac:dyDescent="0.25">
      <c r="A37" s="117">
        <v>43</v>
      </c>
      <c r="B37" s="106" t="s">
        <v>145</v>
      </c>
      <c r="C37" s="111">
        <v>200</v>
      </c>
      <c r="D37" s="115">
        <v>1.76</v>
      </c>
      <c r="E37" s="115">
        <v>1.28</v>
      </c>
      <c r="F37" s="115">
        <v>9.6999999999999993</v>
      </c>
      <c r="G37" s="115">
        <v>93.36</v>
      </c>
      <c r="H37" s="115">
        <v>0</v>
      </c>
      <c r="I37" s="115">
        <v>6.59</v>
      </c>
      <c r="J37" s="115">
        <v>0</v>
      </c>
      <c r="K37" s="115">
        <v>0</v>
      </c>
      <c r="L37" s="115">
        <v>30.16</v>
      </c>
      <c r="M37" s="115">
        <v>0</v>
      </c>
      <c r="N37" s="115">
        <v>14.4</v>
      </c>
      <c r="O37" s="115">
        <v>1.22</v>
      </c>
    </row>
    <row r="38" spans="1:15" s="107" customFormat="1" x14ac:dyDescent="0.25">
      <c r="A38" s="117">
        <v>465</v>
      </c>
      <c r="B38" s="106" t="s">
        <v>135</v>
      </c>
      <c r="C38" s="111">
        <v>150</v>
      </c>
      <c r="D38" s="115">
        <v>5.93</v>
      </c>
      <c r="E38" s="115">
        <v>0.6</v>
      </c>
      <c r="F38" s="115">
        <v>31.2</v>
      </c>
      <c r="G38" s="115">
        <v>153.1</v>
      </c>
      <c r="H38" s="115">
        <v>2E-3</v>
      </c>
      <c r="I38" s="115">
        <v>0</v>
      </c>
      <c r="J38" s="115">
        <v>16.670000000000002</v>
      </c>
      <c r="K38" s="115">
        <v>0</v>
      </c>
      <c r="L38" s="115">
        <v>10.39</v>
      </c>
      <c r="M38" s="115">
        <v>46.17</v>
      </c>
      <c r="N38" s="115">
        <v>9.36</v>
      </c>
      <c r="O38" s="115">
        <v>0.93</v>
      </c>
    </row>
    <row r="39" spans="1:15" s="107" customFormat="1" x14ac:dyDescent="0.25">
      <c r="A39" s="117">
        <v>260</v>
      </c>
      <c r="B39" s="124" t="s">
        <v>207</v>
      </c>
      <c r="C39" s="111">
        <v>100</v>
      </c>
      <c r="D39" s="115">
        <v>14</v>
      </c>
      <c r="E39" s="115">
        <v>11.18</v>
      </c>
      <c r="F39" s="115">
        <v>4.58</v>
      </c>
      <c r="G39" s="115">
        <v>154.5</v>
      </c>
      <c r="H39" s="115">
        <v>0</v>
      </c>
      <c r="I39" s="115">
        <v>2.9</v>
      </c>
      <c r="J39" s="115">
        <v>0</v>
      </c>
      <c r="K39" s="115">
        <v>0</v>
      </c>
      <c r="L39" s="115">
        <v>13.28</v>
      </c>
      <c r="M39" s="115">
        <v>0</v>
      </c>
      <c r="N39" s="115">
        <v>4.7</v>
      </c>
      <c r="O39" s="115">
        <v>0.3</v>
      </c>
    </row>
    <row r="40" spans="1:15" s="145" customFormat="1" x14ac:dyDescent="0.25">
      <c r="A40" s="117">
        <v>591</v>
      </c>
      <c r="B40" s="106" t="s">
        <v>164</v>
      </c>
      <c r="C40" s="111">
        <v>200</v>
      </c>
      <c r="D40" s="115">
        <v>0</v>
      </c>
      <c r="E40" s="115">
        <v>0</v>
      </c>
      <c r="F40" s="115">
        <v>33.93</v>
      </c>
      <c r="G40" s="115">
        <v>129</v>
      </c>
      <c r="H40" s="115">
        <v>0</v>
      </c>
      <c r="I40" s="115">
        <v>0</v>
      </c>
      <c r="J40" s="115">
        <v>0</v>
      </c>
      <c r="K40" s="115">
        <v>0</v>
      </c>
      <c r="L40" s="115">
        <v>0.68</v>
      </c>
      <c r="M40" s="115">
        <v>0</v>
      </c>
      <c r="N40" s="115">
        <v>0</v>
      </c>
      <c r="O40" s="115">
        <v>0.1</v>
      </c>
    </row>
    <row r="41" spans="1:15" s="145" customFormat="1" x14ac:dyDescent="0.25">
      <c r="A41" s="117" t="s">
        <v>54</v>
      </c>
      <c r="B41" s="106" t="s">
        <v>81</v>
      </c>
      <c r="C41" s="111">
        <v>45</v>
      </c>
      <c r="D41" s="115">
        <v>4.8</v>
      </c>
      <c r="E41" s="115">
        <v>2</v>
      </c>
      <c r="F41" s="115">
        <v>19.600000000000001</v>
      </c>
      <c r="G41" s="115">
        <v>123.3</v>
      </c>
      <c r="H41" s="115">
        <v>0.185</v>
      </c>
      <c r="I41" s="115">
        <v>0.09</v>
      </c>
      <c r="J41" s="115">
        <v>0</v>
      </c>
      <c r="K41" s="115">
        <v>8.5999999999999993E-2</v>
      </c>
      <c r="L41" s="115">
        <v>56.25</v>
      </c>
      <c r="M41" s="115">
        <v>58.1</v>
      </c>
      <c r="N41" s="115">
        <v>18.45</v>
      </c>
      <c r="O41" s="115">
        <v>1.62</v>
      </c>
    </row>
    <row r="42" spans="1:15" x14ac:dyDescent="0.25">
      <c r="A42" s="117" t="s">
        <v>54</v>
      </c>
      <c r="B42" s="128" t="s">
        <v>78</v>
      </c>
      <c r="C42" s="119">
        <v>10</v>
      </c>
      <c r="D42" s="130">
        <v>1.03</v>
      </c>
      <c r="E42" s="130">
        <v>17.670000000000002</v>
      </c>
      <c r="F42" s="130">
        <v>5.0199999999999996</v>
      </c>
      <c r="G42" s="130">
        <v>26.8</v>
      </c>
      <c r="H42" s="130">
        <v>0.02</v>
      </c>
      <c r="I42" s="130">
        <v>0</v>
      </c>
      <c r="J42" s="130">
        <v>0</v>
      </c>
      <c r="K42" s="130">
        <v>0.3</v>
      </c>
      <c r="L42" s="130">
        <v>4.4000000000000004</v>
      </c>
      <c r="M42" s="130">
        <v>25.87</v>
      </c>
      <c r="N42" s="130">
        <v>7.6</v>
      </c>
      <c r="O42" s="130">
        <v>0.56999999999999995</v>
      </c>
    </row>
    <row r="43" spans="1:15" ht="18.75" customHeight="1" x14ac:dyDescent="0.25">
      <c r="A43" s="110"/>
      <c r="B43" s="28" t="s">
        <v>83</v>
      </c>
      <c r="C43" s="125">
        <f>SUM(C36:C42)</f>
        <v>765</v>
      </c>
      <c r="D43" s="136">
        <f t="shared" ref="D43:O43" si="4">SUM(D36:D42)</f>
        <v>28.220000000000002</v>
      </c>
      <c r="E43" s="136">
        <f t="shared" si="4"/>
        <v>32.83</v>
      </c>
      <c r="F43" s="136">
        <f t="shared" si="4"/>
        <v>107.12999999999998</v>
      </c>
      <c r="G43" s="136">
        <f t="shared" si="4"/>
        <v>694.45999999999992</v>
      </c>
      <c r="H43" s="136">
        <f t="shared" si="4"/>
        <v>0.247</v>
      </c>
      <c r="I43" s="136">
        <f t="shared" si="4"/>
        <v>24.58</v>
      </c>
      <c r="J43" s="136">
        <f t="shared" si="4"/>
        <v>41.870000000000005</v>
      </c>
      <c r="K43" s="136">
        <f t="shared" si="4"/>
        <v>0.66599999999999993</v>
      </c>
      <c r="L43" s="136">
        <f t="shared" si="4"/>
        <v>121.16</v>
      </c>
      <c r="M43" s="136">
        <f t="shared" si="4"/>
        <v>144.54</v>
      </c>
      <c r="N43" s="136">
        <f t="shared" si="4"/>
        <v>61.110000000000007</v>
      </c>
      <c r="O43" s="136">
        <f t="shared" si="4"/>
        <v>5.28</v>
      </c>
    </row>
    <row r="44" spans="1:15" s="107" customFormat="1" x14ac:dyDescent="0.25">
      <c r="A44" s="110"/>
      <c r="B44" s="28" t="s">
        <v>150</v>
      </c>
      <c r="C44" s="141">
        <f t="shared" ref="C44:O44" si="5">C43+C33</f>
        <v>1345</v>
      </c>
      <c r="D44" s="165">
        <f t="shared" si="5"/>
        <v>56.3</v>
      </c>
      <c r="E44" s="165">
        <f t="shared" si="5"/>
        <v>58.75</v>
      </c>
      <c r="F44" s="165">
        <f t="shared" si="5"/>
        <v>210.81</v>
      </c>
      <c r="G44" s="165">
        <f t="shared" si="5"/>
        <v>1403.98</v>
      </c>
      <c r="H44" s="165">
        <f t="shared" si="5"/>
        <v>0.54</v>
      </c>
      <c r="I44" s="165">
        <f t="shared" si="5"/>
        <v>27.195999999999998</v>
      </c>
      <c r="J44" s="165">
        <f t="shared" si="5"/>
        <v>111.26</v>
      </c>
      <c r="K44" s="165">
        <f t="shared" si="5"/>
        <v>1.5979999999999999</v>
      </c>
      <c r="L44" s="165">
        <f t="shared" si="5"/>
        <v>729.61</v>
      </c>
      <c r="M44" s="165">
        <f t="shared" si="5"/>
        <v>437.78</v>
      </c>
      <c r="N44" s="165">
        <f t="shared" si="5"/>
        <v>159.14000000000001</v>
      </c>
      <c r="O44" s="165">
        <f t="shared" si="5"/>
        <v>9.7010000000000005</v>
      </c>
    </row>
    <row r="45" spans="1:15" x14ac:dyDescent="0.25">
      <c r="A45" s="189" t="s">
        <v>188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1"/>
    </row>
    <row r="46" spans="1:15" x14ac:dyDescent="0.25">
      <c r="A46" s="195" t="s">
        <v>69</v>
      </c>
      <c r="B46" s="197" t="s">
        <v>70</v>
      </c>
      <c r="C46" s="195" t="s">
        <v>62</v>
      </c>
      <c r="D46" s="192" t="s">
        <v>71</v>
      </c>
      <c r="E46" s="193"/>
      <c r="F46" s="194"/>
      <c r="G46" s="134" t="s">
        <v>72</v>
      </c>
      <c r="H46" s="134"/>
      <c r="I46" s="192" t="s">
        <v>159</v>
      </c>
      <c r="J46" s="193"/>
      <c r="K46" s="193"/>
      <c r="L46" s="193"/>
      <c r="M46" s="193"/>
      <c r="N46" s="193"/>
      <c r="O46" s="194"/>
    </row>
    <row r="47" spans="1:15" s="107" customFormat="1" x14ac:dyDescent="0.25">
      <c r="A47" s="196"/>
      <c r="B47" s="198"/>
      <c r="C47" s="196"/>
      <c r="D47" s="134" t="s">
        <v>16</v>
      </c>
      <c r="E47" s="134" t="s">
        <v>17</v>
      </c>
      <c r="F47" s="134" t="s">
        <v>18</v>
      </c>
      <c r="G47" s="134" t="s">
        <v>73</v>
      </c>
      <c r="H47" s="134" t="s">
        <v>74</v>
      </c>
      <c r="I47" s="134" t="s">
        <v>20</v>
      </c>
      <c r="J47" s="134" t="s">
        <v>21</v>
      </c>
      <c r="K47" s="134" t="s">
        <v>75</v>
      </c>
      <c r="L47" s="134" t="s">
        <v>76</v>
      </c>
      <c r="M47" s="134" t="s">
        <v>23</v>
      </c>
      <c r="N47" s="134" t="s">
        <v>24</v>
      </c>
      <c r="O47" s="134" t="s">
        <v>25</v>
      </c>
    </row>
    <row r="48" spans="1:15" s="107" customFormat="1" x14ac:dyDescent="0.25">
      <c r="A48" s="28"/>
      <c r="B48" s="28" t="s">
        <v>77</v>
      </c>
      <c r="C48" s="31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</row>
    <row r="49" spans="1:15" s="107" customFormat="1" ht="17.25" customHeight="1" x14ac:dyDescent="0.25">
      <c r="A49" s="117">
        <v>185</v>
      </c>
      <c r="B49" s="128" t="s">
        <v>176</v>
      </c>
      <c r="C49" s="111">
        <v>90</v>
      </c>
      <c r="D49" s="115">
        <v>18.149999999999999</v>
      </c>
      <c r="E49" s="115">
        <v>10.039999999999999</v>
      </c>
      <c r="F49" s="115">
        <v>9.4</v>
      </c>
      <c r="G49" s="115">
        <v>200</v>
      </c>
      <c r="H49" s="115">
        <v>0</v>
      </c>
      <c r="I49" s="115">
        <v>11.88</v>
      </c>
      <c r="J49" s="115">
        <v>0</v>
      </c>
      <c r="K49" s="115">
        <v>0</v>
      </c>
      <c r="L49" s="115">
        <v>108.6</v>
      </c>
      <c r="M49" s="115">
        <v>0</v>
      </c>
      <c r="N49" s="115">
        <v>116.1</v>
      </c>
      <c r="O49" s="115">
        <v>2.6</v>
      </c>
    </row>
    <row r="50" spans="1:15" s="107" customFormat="1" x14ac:dyDescent="0.25">
      <c r="A50" s="117">
        <v>472</v>
      </c>
      <c r="B50" s="113" t="s">
        <v>133</v>
      </c>
      <c r="C50" s="111">
        <v>150</v>
      </c>
      <c r="D50" s="115">
        <v>3.29</v>
      </c>
      <c r="E50" s="115">
        <v>5.09</v>
      </c>
      <c r="F50" s="115">
        <v>22.05</v>
      </c>
      <c r="G50" s="135">
        <v>147</v>
      </c>
      <c r="H50" s="115">
        <v>0.17</v>
      </c>
      <c r="I50" s="115">
        <v>25.7</v>
      </c>
      <c r="J50" s="115">
        <v>0</v>
      </c>
      <c r="K50" s="115">
        <v>0</v>
      </c>
      <c r="L50" s="115">
        <v>42.56</v>
      </c>
      <c r="M50" s="115">
        <v>0</v>
      </c>
      <c r="N50" s="115">
        <v>32.83</v>
      </c>
      <c r="O50" s="115">
        <v>1.18</v>
      </c>
    </row>
    <row r="51" spans="1:15" x14ac:dyDescent="0.25">
      <c r="A51" s="117" t="s">
        <v>56</v>
      </c>
      <c r="B51" s="128" t="s">
        <v>78</v>
      </c>
      <c r="C51" s="119">
        <v>30</v>
      </c>
      <c r="D51" s="130">
        <v>1.9</v>
      </c>
      <c r="E51" s="130">
        <v>0.4</v>
      </c>
      <c r="F51" s="130">
        <v>9.4</v>
      </c>
      <c r="G51" s="130">
        <v>50.2</v>
      </c>
      <c r="H51" s="130">
        <v>0.05</v>
      </c>
      <c r="I51" s="130">
        <v>0</v>
      </c>
      <c r="J51" s="130">
        <v>0</v>
      </c>
      <c r="K51" s="130">
        <v>0.57499999999999996</v>
      </c>
      <c r="L51" s="130">
        <v>8.25</v>
      </c>
      <c r="M51" s="130">
        <v>48.5</v>
      </c>
      <c r="N51" s="130">
        <v>14.25</v>
      </c>
      <c r="O51" s="130">
        <v>1.125</v>
      </c>
    </row>
    <row r="52" spans="1:15" s="107" customFormat="1" x14ac:dyDescent="0.25">
      <c r="A52" s="117" t="s">
        <v>56</v>
      </c>
      <c r="B52" s="106" t="s">
        <v>81</v>
      </c>
      <c r="C52" s="111">
        <v>30</v>
      </c>
      <c r="D52" s="115">
        <v>3.2</v>
      </c>
      <c r="E52" s="115">
        <v>1.4</v>
      </c>
      <c r="F52" s="115">
        <v>13.1</v>
      </c>
      <c r="G52" s="115">
        <v>82.2</v>
      </c>
      <c r="H52" s="115">
        <v>0.123</v>
      </c>
      <c r="I52" s="115">
        <v>0.06</v>
      </c>
      <c r="J52" s="115">
        <v>0</v>
      </c>
      <c r="K52" s="115">
        <v>5.7000000000000002E-2</v>
      </c>
      <c r="L52" s="115">
        <v>37.5</v>
      </c>
      <c r="M52" s="115">
        <v>38.700000000000003</v>
      </c>
      <c r="N52" s="115">
        <v>12.3</v>
      </c>
      <c r="O52" s="115">
        <v>1.08</v>
      </c>
    </row>
    <row r="53" spans="1:15" s="107" customFormat="1" x14ac:dyDescent="0.25">
      <c r="A53" s="117">
        <v>14</v>
      </c>
      <c r="B53" s="128" t="s">
        <v>212</v>
      </c>
      <c r="C53" s="111">
        <v>10</v>
      </c>
      <c r="D53" s="115">
        <v>0.1</v>
      </c>
      <c r="E53" s="115">
        <v>7.2</v>
      </c>
      <c r="F53" s="115">
        <v>0.1</v>
      </c>
      <c r="G53" s="115">
        <v>57</v>
      </c>
      <c r="H53" s="115">
        <v>0</v>
      </c>
      <c r="I53" s="115">
        <v>0</v>
      </c>
      <c r="J53" s="115">
        <v>0</v>
      </c>
      <c r="K53" s="115">
        <v>0</v>
      </c>
      <c r="L53" s="115">
        <v>1.2</v>
      </c>
      <c r="M53" s="115">
        <v>0</v>
      </c>
      <c r="N53" s="115">
        <v>0.04</v>
      </c>
      <c r="O53" s="115">
        <v>0.02</v>
      </c>
    </row>
    <row r="54" spans="1:15" s="107" customFormat="1" ht="21" customHeight="1" x14ac:dyDescent="0.25">
      <c r="A54" s="117">
        <v>628</v>
      </c>
      <c r="B54" s="118" t="s">
        <v>131</v>
      </c>
      <c r="C54" s="119">
        <v>200</v>
      </c>
      <c r="D54" s="130">
        <v>0.2</v>
      </c>
      <c r="E54" s="130">
        <v>0.05</v>
      </c>
      <c r="F54" s="130">
        <v>13.6</v>
      </c>
      <c r="G54" s="130">
        <v>56</v>
      </c>
      <c r="H54" s="130">
        <v>0</v>
      </c>
      <c r="I54" s="130">
        <v>3.2</v>
      </c>
      <c r="J54" s="130">
        <v>0</v>
      </c>
      <c r="K54" s="130">
        <v>0</v>
      </c>
      <c r="L54" s="130">
        <v>7.35</v>
      </c>
      <c r="M54" s="130">
        <v>4</v>
      </c>
      <c r="N54" s="130">
        <v>5</v>
      </c>
      <c r="O54" s="130">
        <v>0.8</v>
      </c>
    </row>
    <row r="55" spans="1:15" s="107" customFormat="1" x14ac:dyDescent="0.25">
      <c r="A55" s="110"/>
      <c r="B55" s="28" t="s">
        <v>85</v>
      </c>
      <c r="C55" s="123">
        <f>SUM(C49:C54)</f>
        <v>510</v>
      </c>
      <c r="D55" s="136">
        <f>D54+D52+D50+D49</f>
        <v>24.84</v>
      </c>
      <c r="E55" s="136">
        <f t="shared" ref="E55:O55" si="6">E54+E52+E50+E49</f>
        <v>16.579999999999998</v>
      </c>
      <c r="F55" s="136">
        <f t="shared" si="6"/>
        <v>58.15</v>
      </c>
      <c r="G55" s="136">
        <f t="shared" si="6"/>
        <v>485.2</v>
      </c>
      <c r="H55" s="136">
        <f t="shared" si="6"/>
        <v>0.29300000000000004</v>
      </c>
      <c r="I55" s="136">
        <f t="shared" si="6"/>
        <v>40.840000000000003</v>
      </c>
      <c r="J55" s="136">
        <f t="shared" si="6"/>
        <v>0</v>
      </c>
      <c r="K55" s="136">
        <f t="shared" si="6"/>
        <v>5.7000000000000002E-2</v>
      </c>
      <c r="L55" s="136">
        <f t="shared" si="6"/>
        <v>196.01</v>
      </c>
      <c r="M55" s="136">
        <f t="shared" si="6"/>
        <v>42.7</v>
      </c>
      <c r="N55" s="136">
        <f t="shared" si="6"/>
        <v>166.23</v>
      </c>
      <c r="O55" s="136">
        <f t="shared" si="6"/>
        <v>5.66</v>
      </c>
    </row>
    <row r="56" spans="1:15" s="107" customFormat="1" x14ac:dyDescent="0.25">
      <c r="A56" s="110"/>
      <c r="B56" s="28" t="s">
        <v>80</v>
      </c>
      <c r="C56" s="116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</row>
    <row r="57" spans="1:15" s="107" customFormat="1" ht="47.25" x14ac:dyDescent="0.25">
      <c r="A57" s="117">
        <v>139</v>
      </c>
      <c r="B57" s="106" t="s">
        <v>140</v>
      </c>
      <c r="C57" s="111">
        <v>200</v>
      </c>
      <c r="D57" s="115">
        <v>2.76</v>
      </c>
      <c r="E57" s="115">
        <v>6.31</v>
      </c>
      <c r="F57" s="115">
        <v>17.920000000000002</v>
      </c>
      <c r="G57" s="115">
        <v>145</v>
      </c>
      <c r="H57" s="115">
        <v>0</v>
      </c>
      <c r="I57" s="115">
        <v>0.65</v>
      </c>
      <c r="J57" s="115">
        <v>0</v>
      </c>
      <c r="K57" s="115">
        <v>0</v>
      </c>
      <c r="L57" s="115">
        <v>19.04</v>
      </c>
      <c r="M57" s="115">
        <v>0</v>
      </c>
      <c r="N57" s="115">
        <v>14.08</v>
      </c>
      <c r="O57" s="115">
        <v>1.42</v>
      </c>
    </row>
    <row r="58" spans="1:15" s="107" customFormat="1" x14ac:dyDescent="0.25">
      <c r="A58" s="117">
        <v>637</v>
      </c>
      <c r="B58" s="127" t="s">
        <v>217</v>
      </c>
      <c r="C58" s="111">
        <v>90</v>
      </c>
      <c r="D58" s="115">
        <v>16.88</v>
      </c>
      <c r="E58" s="115">
        <v>10.88</v>
      </c>
      <c r="F58" s="115">
        <v>0</v>
      </c>
      <c r="G58" s="115">
        <v>165</v>
      </c>
      <c r="H58" s="115">
        <v>0.11</v>
      </c>
      <c r="I58" s="115">
        <v>18.100000000000001</v>
      </c>
      <c r="J58" s="115">
        <v>0</v>
      </c>
      <c r="K58" s="115">
        <v>0</v>
      </c>
      <c r="L58" s="115">
        <v>26.04</v>
      </c>
      <c r="M58" s="115">
        <v>0</v>
      </c>
      <c r="N58" s="115">
        <v>0</v>
      </c>
      <c r="O58" s="115">
        <v>1.64</v>
      </c>
    </row>
    <row r="59" spans="1:15" s="107" customFormat="1" x14ac:dyDescent="0.25">
      <c r="A59" s="117">
        <v>255</v>
      </c>
      <c r="B59" s="127" t="s">
        <v>148</v>
      </c>
      <c r="C59" s="111">
        <v>150</v>
      </c>
      <c r="D59" s="115">
        <v>4.33</v>
      </c>
      <c r="E59" s="115">
        <v>5.25</v>
      </c>
      <c r="F59" s="115">
        <v>34.35</v>
      </c>
      <c r="G59" s="115">
        <v>195</v>
      </c>
      <c r="H59" s="115">
        <v>0.04</v>
      </c>
      <c r="I59" s="115">
        <v>0</v>
      </c>
      <c r="J59" s="115">
        <v>0</v>
      </c>
      <c r="K59" s="115">
        <v>0</v>
      </c>
      <c r="L59" s="115">
        <v>28.58</v>
      </c>
      <c r="M59" s="115">
        <v>168.33</v>
      </c>
      <c r="N59" s="115">
        <v>21</v>
      </c>
      <c r="O59" s="115">
        <v>0.9</v>
      </c>
    </row>
    <row r="60" spans="1:15" s="107" customFormat="1" x14ac:dyDescent="0.25">
      <c r="A60" s="117" t="s">
        <v>56</v>
      </c>
      <c r="B60" s="128" t="s">
        <v>78</v>
      </c>
      <c r="C60" s="119">
        <v>30</v>
      </c>
      <c r="D60" s="130">
        <v>1.9</v>
      </c>
      <c r="E60" s="130">
        <v>0.4</v>
      </c>
      <c r="F60" s="130">
        <v>9.4</v>
      </c>
      <c r="G60" s="130">
        <v>50.2</v>
      </c>
      <c r="H60" s="130">
        <v>0.05</v>
      </c>
      <c r="I60" s="130">
        <v>0</v>
      </c>
      <c r="J60" s="130">
        <v>0</v>
      </c>
      <c r="K60" s="130">
        <v>0.57499999999999996</v>
      </c>
      <c r="L60" s="130">
        <v>8.25</v>
      </c>
      <c r="M60" s="130">
        <v>48.5</v>
      </c>
      <c r="N60" s="130">
        <v>14.25</v>
      </c>
      <c r="O60" s="130">
        <v>1.125</v>
      </c>
    </row>
    <row r="61" spans="1:15" s="107" customFormat="1" x14ac:dyDescent="0.25">
      <c r="A61" s="117" t="s">
        <v>54</v>
      </c>
      <c r="B61" s="127" t="s">
        <v>129</v>
      </c>
      <c r="C61" s="111">
        <v>200</v>
      </c>
      <c r="D61" s="115">
        <v>1</v>
      </c>
      <c r="E61" s="115">
        <v>0.2</v>
      </c>
      <c r="F61" s="115">
        <v>20.2</v>
      </c>
      <c r="G61" s="115">
        <v>92</v>
      </c>
      <c r="H61" s="115">
        <v>0.02</v>
      </c>
      <c r="I61" s="115">
        <v>4</v>
      </c>
      <c r="J61" s="115">
        <v>0</v>
      </c>
      <c r="K61" s="115">
        <v>0.2</v>
      </c>
      <c r="L61" s="115">
        <v>14</v>
      </c>
      <c r="M61" s="115">
        <v>14</v>
      </c>
      <c r="N61" s="115">
        <v>8</v>
      </c>
      <c r="O61" s="115">
        <v>2.8</v>
      </c>
    </row>
    <row r="62" spans="1:15" s="145" customFormat="1" x14ac:dyDescent="0.25">
      <c r="A62" s="117" t="s">
        <v>54</v>
      </c>
      <c r="B62" s="124" t="s">
        <v>81</v>
      </c>
      <c r="C62" s="111">
        <v>45</v>
      </c>
      <c r="D62" s="115">
        <v>4.8</v>
      </c>
      <c r="E62" s="115">
        <v>2</v>
      </c>
      <c r="F62" s="115">
        <v>19.600000000000001</v>
      </c>
      <c r="G62" s="115">
        <v>123.3</v>
      </c>
      <c r="H62" s="115">
        <v>0.185</v>
      </c>
      <c r="I62" s="115">
        <v>0.09</v>
      </c>
      <c r="J62" s="115">
        <v>0</v>
      </c>
      <c r="K62" s="115">
        <v>8.5999999999999993E-2</v>
      </c>
      <c r="L62" s="115">
        <v>56.25</v>
      </c>
      <c r="M62" s="115">
        <v>58.1</v>
      </c>
      <c r="N62" s="115">
        <v>18.45</v>
      </c>
      <c r="O62" s="115">
        <v>1.62</v>
      </c>
    </row>
    <row r="63" spans="1:15" s="145" customFormat="1" x14ac:dyDescent="0.25">
      <c r="A63" s="110"/>
      <c r="B63" s="28" t="s">
        <v>83</v>
      </c>
      <c r="C63" s="125">
        <f>SUM(C57:C62)</f>
        <v>715</v>
      </c>
      <c r="D63" s="125">
        <f t="shared" ref="D63:O63" si="7">SUM(D57:D62)</f>
        <v>31.669999999999998</v>
      </c>
      <c r="E63" s="125">
        <f t="shared" si="7"/>
        <v>25.04</v>
      </c>
      <c r="F63" s="125">
        <f t="shared" si="7"/>
        <v>101.47</v>
      </c>
      <c r="G63" s="125">
        <f t="shared" si="7"/>
        <v>770.5</v>
      </c>
      <c r="H63" s="125">
        <f t="shared" si="7"/>
        <v>0.40500000000000003</v>
      </c>
      <c r="I63" s="125">
        <f t="shared" si="7"/>
        <v>22.84</v>
      </c>
      <c r="J63" s="125">
        <f t="shared" si="7"/>
        <v>0</v>
      </c>
      <c r="K63" s="125">
        <f t="shared" si="7"/>
        <v>0.86099999999999988</v>
      </c>
      <c r="L63" s="125">
        <f t="shared" si="7"/>
        <v>152.16</v>
      </c>
      <c r="M63" s="125">
        <f t="shared" si="7"/>
        <v>288.93</v>
      </c>
      <c r="N63" s="125">
        <f t="shared" si="7"/>
        <v>75.78</v>
      </c>
      <c r="O63" s="125">
        <f t="shared" si="7"/>
        <v>9.504999999999999</v>
      </c>
    </row>
    <row r="64" spans="1:15" s="107" customFormat="1" x14ac:dyDescent="0.25">
      <c r="A64" s="110"/>
      <c r="B64" s="28" t="s">
        <v>149</v>
      </c>
      <c r="C64" s="123">
        <f t="shared" ref="C64:O64" si="8">C63+C55</f>
        <v>1225</v>
      </c>
      <c r="D64" s="166">
        <f t="shared" si="8"/>
        <v>56.51</v>
      </c>
      <c r="E64" s="166">
        <f t="shared" si="8"/>
        <v>41.62</v>
      </c>
      <c r="F64" s="166">
        <f t="shared" si="8"/>
        <v>159.62</v>
      </c>
      <c r="G64" s="166">
        <f t="shared" si="8"/>
        <v>1255.7</v>
      </c>
      <c r="H64" s="166">
        <f t="shared" si="8"/>
        <v>0.69800000000000006</v>
      </c>
      <c r="I64" s="166">
        <f t="shared" si="8"/>
        <v>63.680000000000007</v>
      </c>
      <c r="J64" s="166">
        <f t="shared" si="8"/>
        <v>0</v>
      </c>
      <c r="K64" s="166">
        <f t="shared" si="8"/>
        <v>0.91799999999999993</v>
      </c>
      <c r="L64" s="166">
        <f t="shared" si="8"/>
        <v>348.16999999999996</v>
      </c>
      <c r="M64" s="166">
        <f t="shared" si="8"/>
        <v>331.63</v>
      </c>
      <c r="N64" s="166">
        <f t="shared" si="8"/>
        <v>242.01</v>
      </c>
      <c r="O64" s="166">
        <f t="shared" si="8"/>
        <v>15.164999999999999</v>
      </c>
    </row>
    <row r="65" spans="1:15" s="107" customFormat="1" x14ac:dyDescent="0.25">
      <c r="A65" s="186" t="s">
        <v>189</v>
      </c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8"/>
    </row>
    <row r="66" spans="1:15" s="107" customFormat="1" x14ac:dyDescent="0.25">
      <c r="A66" s="195" t="s">
        <v>69</v>
      </c>
      <c r="B66" s="197" t="s">
        <v>70</v>
      </c>
      <c r="C66" s="195" t="s">
        <v>62</v>
      </c>
      <c r="D66" s="192" t="s">
        <v>71</v>
      </c>
      <c r="E66" s="193"/>
      <c r="F66" s="194"/>
      <c r="G66" s="134" t="s">
        <v>72</v>
      </c>
      <c r="H66" s="134"/>
      <c r="I66" s="192" t="s">
        <v>159</v>
      </c>
      <c r="J66" s="193"/>
      <c r="K66" s="193"/>
      <c r="L66" s="193"/>
      <c r="M66" s="193"/>
      <c r="N66" s="193"/>
      <c r="O66" s="194"/>
    </row>
    <row r="67" spans="1:15" s="107" customFormat="1" x14ac:dyDescent="0.25">
      <c r="A67" s="196"/>
      <c r="B67" s="198"/>
      <c r="C67" s="196"/>
      <c r="D67" s="134" t="s">
        <v>16</v>
      </c>
      <c r="E67" s="134" t="s">
        <v>17</v>
      </c>
      <c r="F67" s="134" t="s">
        <v>18</v>
      </c>
      <c r="G67" s="134" t="s">
        <v>73</v>
      </c>
      <c r="H67" s="134" t="s">
        <v>74</v>
      </c>
      <c r="I67" s="134" t="s">
        <v>20</v>
      </c>
      <c r="J67" s="134" t="s">
        <v>21</v>
      </c>
      <c r="K67" s="134" t="s">
        <v>75</v>
      </c>
      <c r="L67" s="134" t="s">
        <v>76</v>
      </c>
      <c r="M67" s="134" t="s">
        <v>23</v>
      </c>
      <c r="N67" s="134" t="s">
        <v>24</v>
      </c>
      <c r="O67" s="134" t="s">
        <v>25</v>
      </c>
    </row>
    <row r="68" spans="1:15" s="107" customFormat="1" x14ac:dyDescent="0.25">
      <c r="A68" s="28"/>
      <c r="B68" s="28" t="s">
        <v>77</v>
      </c>
      <c r="C68" s="31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</row>
    <row r="69" spans="1:15" s="107" customFormat="1" ht="31.5" x14ac:dyDescent="0.25">
      <c r="A69" s="117">
        <v>236</v>
      </c>
      <c r="B69" s="128" t="s">
        <v>181</v>
      </c>
      <c r="C69" s="111">
        <v>200</v>
      </c>
      <c r="D69" s="115">
        <v>18.62</v>
      </c>
      <c r="E69" s="115">
        <v>10.17</v>
      </c>
      <c r="F69" s="115">
        <v>80.56</v>
      </c>
      <c r="G69" s="115">
        <v>526.6</v>
      </c>
      <c r="H69" s="115">
        <v>0</v>
      </c>
      <c r="I69" s="115">
        <v>0.55000000000000004</v>
      </c>
      <c r="J69" s="115">
        <v>93.6</v>
      </c>
      <c r="K69" s="115">
        <v>0</v>
      </c>
      <c r="L69" s="115">
        <v>233.46</v>
      </c>
      <c r="M69" s="115">
        <v>0</v>
      </c>
      <c r="N69" s="115">
        <v>65.94</v>
      </c>
      <c r="O69" s="115">
        <v>4.43</v>
      </c>
    </row>
    <row r="70" spans="1:15" s="107" customFormat="1" x14ac:dyDescent="0.25">
      <c r="A70" s="117">
        <v>388</v>
      </c>
      <c r="B70" s="128" t="s">
        <v>165</v>
      </c>
      <c r="C70" s="119">
        <v>200</v>
      </c>
      <c r="D70" s="130">
        <v>0.4</v>
      </c>
      <c r="E70" s="130">
        <v>0.2</v>
      </c>
      <c r="F70" s="130">
        <v>23.8</v>
      </c>
      <c r="G70" s="130">
        <v>100</v>
      </c>
      <c r="H70" s="130">
        <v>0</v>
      </c>
      <c r="I70" s="130">
        <v>110</v>
      </c>
      <c r="J70" s="130">
        <v>0</v>
      </c>
      <c r="K70" s="130">
        <v>0</v>
      </c>
      <c r="L70" s="130">
        <v>14</v>
      </c>
      <c r="M70" s="130">
        <v>2</v>
      </c>
      <c r="N70" s="130">
        <v>4</v>
      </c>
      <c r="O70" s="130">
        <v>0.6</v>
      </c>
    </row>
    <row r="71" spans="1:15" s="107" customFormat="1" x14ac:dyDescent="0.25">
      <c r="A71" s="117" t="s">
        <v>56</v>
      </c>
      <c r="B71" s="128" t="s">
        <v>78</v>
      </c>
      <c r="C71" s="119">
        <v>30</v>
      </c>
      <c r="D71" s="130">
        <v>1.9</v>
      </c>
      <c r="E71" s="130">
        <v>0.4</v>
      </c>
      <c r="F71" s="130">
        <v>9.4</v>
      </c>
      <c r="G71" s="130">
        <v>50.2</v>
      </c>
      <c r="H71" s="130">
        <v>0.05</v>
      </c>
      <c r="I71" s="130">
        <v>0</v>
      </c>
      <c r="J71" s="130">
        <v>0</v>
      </c>
      <c r="K71" s="130">
        <v>0.57499999999999996</v>
      </c>
      <c r="L71" s="130">
        <v>8.25</v>
      </c>
      <c r="M71" s="130">
        <v>48.5</v>
      </c>
      <c r="N71" s="130">
        <v>14.25</v>
      </c>
      <c r="O71" s="130">
        <v>1.125</v>
      </c>
    </row>
    <row r="72" spans="1:15" s="107" customFormat="1" x14ac:dyDescent="0.25">
      <c r="A72" s="117" t="s">
        <v>56</v>
      </c>
      <c r="B72" s="106" t="s">
        <v>81</v>
      </c>
      <c r="C72" s="111">
        <v>30</v>
      </c>
      <c r="D72" s="115">
        <v>3.2</v>
      </c>
      <c r="E72" s="115">
        <v>1.4</v>
      </c>
      <c r="F72" s="115">
        <v>13.1</v>
      </c>
      <c r="G72" s="115">
        <v>82.2</v>
      </c>
      <c r="H72" s="115">
        <v>0.123</v>
      </c>
      <c r="I72" s="115">
        <v>0.06</v>
      </c>
      <c r="J72" s="115">
        <v>0</v>
      </c>
      <c r="K72" s="115">
        <v>5.7000000000000002E-2</v>
      </c>
      <c r="L72" s="115">
        <v>37.5</v>
      </c>
      <c r="M72" s="115">
        <v>38.700000000000003</v>
      </c>
      <c r="N72" s="115">
        <v>12.3</v>
      </c>
      <c r="O72" s="115">
        <v>1.08</v>
      </c>
    </row>
    <row r="73" spans="1:15" s="145" customFormat="1" x14ac:dyDescent="0.25">
      <c r="A73" s="117" t="s">
        <v>160</v>
      </c>
      <c r="B73" s="114" t="s">
        <v>139</v>
      </c>
      <c r="C73" s="111">
        <v>200</v>
      </c>
      <c r="D73" s="115">
        <v>5.6</v>
      </c>
      <c r="E73" s="115">
        <v>6.38</v>
      </c>
      <c r="F73" s="115">
        <v>8.18</v>
      </c>
      <c r="G73" s="135">
        <v>112.24</v>
      </c>
      <c r="H73" s="115">
        <v>0.08</v>
      </c>
      <c r="I73" s="115">
        <v>1.4</v>
      </c>
      <c r="J73" s="115">
        <v>40</v>
      </c>
      <c r="K73" s="115">
        <v>0</v>
      </c>
      <c r="L73" s="115">
        <v>240</v>
      </c>
      <c r="M73" s="115">
        <v>180</v>
      </c>
      <c r="N73" s="115">
        <v>28</v>
      </c>
      <c r="O73" s="115">
        <v>0.2</v>
      </c>
    </row>
    <row r="74" spans="1:15" s="145" customFormat="1" x14ac:dyDescent="0.25">
      <c r="A74" s="117">
        <v>581</v>
      </c>
      <c r="B74" s="128" t="s">
        <v>213</v>
      </c>
      <c r="C74" s="119">
        <v>100</v>
      </c>
      <c r="D74" s="130">
        <v>7.4</v>
      </c>
      <c r="E74" s="130">
        <v>8.6199999999999992</v>
      </c>
      <c r="F74" s="130">
        <v>57.93</v>
      </c>
      <c r="G74" s="130">
        <v>351.93</v>
      </c>
      <c r="H74" s="130">
        <v>0.1</v>
      </c>
      <c r="I74" s="130">
        <v>0.12</v>
      </c>
      <c r="J74" s="130">
        <v>0</v>
      </c>
      <c r="K74" s="130">
        <v>0</v>
      </c>
      <c r="L74" s="130">
        <v>25.77</v>
      </c>
      <c r="M74" s="130">
        <v>0</v>
      </c>
      <c r="N74" s="130">
        <v>0</v>
      </c>
      <c r="O74" s="130">
        <v>0.95</v>
      </c>
    </row>
    <row r="75" spans="1:15" s="145" customFormat="1" x14ac:dyDescent="0.25">
      <c r="A75" s="110"/>
      <c r="B75" s="28" t="s">
        <v>85</v>
      </c>
      <c r="C75" s="123">
        <f>SUM(C69:C74)</f>
        <v>760</v>
      </c>
      <c r="D75" s="136">
        <f t="shared" ref="D75:O75" si="9">SUM(D69:D74)</f>
        <v>37.119999999999997</v>
      </c>
      <c r="E75" s="136">
        <f t="shared" si="9"/>
        <v>27.17</v>
      </c>
      <c r="F75" s="136">
        <f t="shared" si="9"/>
        <v>192.97</v>
      </c>
      <c r="G75" s="136">
        <f t="shared" si="9"/>
        <v>1223.17</v>
      </c>
      <c r="H75" s="136">
        <f t="shared" si="9"/>
        <v>0.35299999999999998</v>
      </c>
      <c r="I75" s="136">
        <f t="shared" si="9"/>
        <v>112.13000000000001</v>
      </c>
      <c r="J75" s="136">
        <f t="shared" si="9"/>
        <v>133.6</v>
      </c>
      <c r="K75" s="136">
        <f t="shared" si="9"/>
        <v>0.63200000000000001</v>
      </c>
      <c r="L75" s="136">
        <f t="shared" si="9"/>
        <v>558.98</v>
      </c>
      <c r="M75" s="136">
        <f t="shared" si="9"/>
        <v>269.2</v>
      </c>
      <c r="N75" s="136">
        <f t="shared" si="9"/>
        <v>124.49</v>
      </c>
      <c r="O75" s="136">
        <f t="shared" si="9"/>
        <v>8.3849999999999998</v>
      </c>
    </row>
    <row r="76" spans="1:15" s="145" customFormat="1" x14ac:dyDescent="0.25">
      <c r="A76" s="167"/>
      <c r="B76" s="28" t="s">
        <v>80</v>
      </c>
      <c r="C76" s="116"/>
      <c r="D76" s="138"/>
      <c r="E76" s="138"/>
      <c r="F76" s="138"/>
      <c r="G76" s="115"/>
      <c r="H76" s="115"/>
      <c r="I76" s="115"/>
      <c r="J76" s="139"/>
      <c r="K76" s="115"/>
      <c r="L76" s="115"/>
      <c r="M76" s="115"/>
      <c r="N76" s="115"/>
      <c r="O76" s="139"/>
    </row>
    <row r="77" spans="1:15" s="145" customFormat="1" ht="31.5" x14ac:dyDescent="0.25">
      <c r="A77" s="117">
        <v>71</v>
      </c>
      <c r="B77" s="128" t="s">
        <v>170</v>
      </c>
      <c r="C77" s="119">
        <v>60</v>
      </c>
      <c r="D77" s="173">
        <v>0.7</v>
      </c>
      <c r="E77" s="173">
        <v>0.1</v>
      </c>
      <c r="F77" s="173">
        <v>3.1</v>
      </c>
      <c r="G77" s="173">
        <v>14.4</v>
      </c>
      <c r="H77" s="173">
        <v>0.04</v>
      </c>
      <c r="I77" s="173">
        <v>15</v>
      </c>
      <c r="J77" s="173">
        <v>25.2</v>
      </c>
      <c r="K77" s="173">
        <v>0.28000000000000003</v>
      </c>
      <c r="L77" s="173">
        <v>6</v>
      </c>
      <c r="M77" s="173">
        <v>14.4</v>
      </c>
      <c r="N77" s="173">
        <v>6.6</v>
      </c>
      <c r="O77" s="173">
        <v>0.54</v>
      </c>
    </row>
    <row r="78" spans="1:15" s="107" customFormat="1" ht="31.5" x14ac:dyDescent="0.25">
      <c r="A78" s="117">
        <v>70</v>
      </c>
      <c r="B78" s="128" t="s">
        <v>171</v>
      </c>
      <c r="C78" s="119">
        <v>60</v>
      </c>
      <c r="D78" s="173">
        <v>0.7</v>
      </c>
      <c r="E78" s="173">
        <v>0.1</v>
      </c>
      <c r="F78" s="173">
        <v>3.1</v>
      </c>
      <c r="G78" s="173">
        <v>14.4</v>
      </c>
      <c r="H78" s="173">
        <v>0.04</v>
      </c>
      <c r="I78" s="173">
        <v>15</v>
      </c>
      <c r="J78" s="173">
        <v>25.2</v>
      </c>
      <c r="K78" s="173">
        <v>0.28000000000000003</v>
      </c>
      <c r="L78" s="173">
        <v>6</v>
      </c>
      <c r="M78" s="173">
        <v>14.4</v>
      </c>
      <c r="N78" s="173">
        <v>6.6</v>
      </c>
      <c r="O78" s="173">
        <v>0.54</v>
      </c>
    </row>
    <row r="79" spans="1:15" s="107" customFormat="1" ht="31.5" x14ac:dyDescent="0.25">
      <c r="A79" s="117" t="s">
        <v>161</v>
      </c>
      <c r="B79" s="106" t="s">
        <v>143</v>
      </c>
      <c r="C79" s="111">
        <v>200</v>
      </c>
      <c r="D79" s="115">
        <v>7.26</v>
      </c>
      <c r="E79" s="115">
        <v>3.65</v>
      </c>
      <c r="F79" s="115">
        <v>26.91</v>
      </c>
      <c r="G79" s="115">
        <v>196</v>
      </c>
      <c r="H79" s="115">
        <v>0</v>
      </c>
      <c r="I79" s="115">
        <v>28.56</v>
      </c>
      <c r="J79" s="115">
        <v>0</v>
      </c>
      <c r="K79" s="115">
        <v>0</v>
      </c>
      <c r="L79" s="115">
        <v>33.04</v>
      </c>
      <c r="M79" s="115">
        <v>0</v>
      </c>
      <c r="N79" s="115">
        <v>49.07</v>
      </c>
      <c r="O79" s="115">
        <v>1.74</v>
      </c>
    </row>
    <row r="80" spans="1:15" s="107" customFormat="1" x14ac:dyDescent="0.25">
      <c r="A80" s="117">
        <v>185</v>
      </c>
      <c r="B80" s="128" t="s">
        <v>176</v>
      </c>
      <c r="C80" s="111">
        <v>130</v>
      </c>
      <c r="D80" s="115">
        <v>18.149999999999999</v>
      </c>
      <c r="E80" s="115">
        <v>10.039999999999999</v>
      </c>
      <c r="F80" s="115">
        <v>9.4</v>
      </c>
      <c r="G80" s="115">
        <v>200</v>
      </c>
      <c r="H80" s="115">
        <v>0</v>
      </c>
      <c r="I80" s="115">
        <v>11.88</v>
      </c>
      <c r="J80" s="115">
        <v>0</v>
      </c>
      <c r="K80" s="115">
        <v>0</v>
      </c>
      <c r="L80" s="115">
        <v>108.6</v>
      </c>
      <c r="M80" s="115">
        <v>0</v>
      </c>
      <c r="N80" s="115">
        <v>116.1</v>
      </c>
      <c r="O80" s="115">
        <v>2.6</v>
      </c>
    </row>
    <row r="81" spans="1:15" s="107" customFormat="1" x14ac:dyDescent="0.25">
      <c r="A81" s="117">
        <v>472</v>
      </c>
      <c r="B81" s="113" t="s">
        <v>133</v>
      </c>
      <c r="C81" s="111">
        <v>150</v>
      </c>
      <c r="D81" s="115">
        <v>3.29</v>
      </c>
      <c r="E81" s="115">
        <v>5.09</v>
      </c>
      <c r="F81" s="115">
        <v>22.05</v>
      </c>
      <c r="G81" s="135">
        <v>147</v>
      </c>
      <c r="H81" s="115">
        <v>0.17</v>
      </c>
      <c r="I81" s="115">
        <v>25.7</v>
      </c>
      <c r="J81" s="115">
        <v>0</v>
      </c>
      <c r="K81" s="115">
        <v>0</v>
      </c>
      <c r="L81" s="115">
        <v>42.56</v>
      </c>
      <c r="M81" s="115">
        <v>0</v>
      </c>
      <c r="N81" s="115">
        <v>32.83</v>
      </c>
      <c r="O81" s="115">
        <v>1.18</v>
      </c>
    </row>
    <row r="82" spans="1:15" s="107" customFormat="1" x14ac:dyDescent="0.25">
      <c r="A82" s="117">
        <v>294</v>
      </c>
      <c r="B82" s="118" t="s">
        <v>184</v>
      </c>
      <c r="C82" s="111">
        <v>200</v>
      </c>
      <c r="D82" s="115">
        <v>7.0000000000000007E-2</v>
      </c>
      <c r="E82" s="115">
        <v>0.01</v>
      </c>
      <c r="F82" s="115">
        <v>15.31</v>
      </c>
      <c r="G82" s="115">
        <v>61.62</v>
      </c>
      <c r="H82" s="115">
        <v>0</v>
      </c>
      <c r="I82" s="130">
        <v>2.2000000000000002</v>
      </c>
      <c r="J82" s="130">
        <v>0</v>
      </c>
      <c r="K82" s="130">
        <v>0</v>
      </c>
      <c r="L82" s="130">
        <v>12</v>
      </c>
      <c r="M82" s="115">
        <v>4</v>
      </c>
      <c r="N82" s="115">
        <v>4</v>
      </c>
      <c r="O82" s="115">
        <v>0.8</v>
      </c>
    </row>
    <row r="83" spans="1:15" s="107" customFormat="1" x14ac:dyDescent="0.25">
      <c r="A83" s="117" t="s">
        <v>54</v>
      </c>
      <c r="B83" s="106" t="s">
        <v>81</v>
      </c>
      <c r="C83" s="111">
        <v>45</v>
      </c>
      <c r="D83" s="115">
        <v>4.8</v>
      </c>
      <c r="E83" s="115">
        <v>2</v>
      </c>
      <c r="F83" s="115">
        <v>19.600000000000001</v>
      </c>
      <c r="G83" s="115">
        <v>123.3</v>
      </c>
      <c r="H83" s="115">
        <v>0.185</v>
      </c>
      <c r="I83" s="115">
        <v>0.09</v>
      </c>
      <c r="J83" s="115">
        <v>0</v>
      </c>
      <c r="K83" s="115">
        <v>8.5999999999999993E-2</v>
      </c>
      <c r="L83" s="115">
        <v>56.25</v>
      </c>
      <c r="M83" s="115">
        <v>58.1</v>
      </c>
      <c r="N83" s="115">
        <v>18.45</v>
      </c>
      <c r="O83" s="115">
        <v>1.62</v>
      </c>
    </row>
    <row r="84" spans="1:15" s="107" customFormat="1" x14ac:dyDescent="0.25">
      <c r="A84" s="117" t="s">
        <v>54</v>
      </c>
      <c r="B84" s="106" t="s">
        <v>78</v>
      </c>
      <c r="C84" s="111">
        <v>20</v>
      </c>
      <c r="D84" s="115">
        <v>1.5</v>
      </c>
      <c r="E84" s="115">
        <v>0.3</v>
      </c>
      <c r="F84" s="115">
        <v>7.5</v>
      </c>
      <c r="G84" s="115">
        <v>40.200000000000003</v>
      </c>
      <c r="H84" s="115">
        <v>0.04</v>
      </c>
      <c r="I84" s="115">
        <v>0</v>
      </c>
      <c r="J84" s="115">
        <v>0</v>
      </c>
      <c r="K84" s="115">
        <v>0.46</v>
      </c>
      <c r="L84" s="115">
        <v>6.6</v>
      </c>
      <c r="M84" s="115">
        <v>38.799999999999997</v>
      </c>
      <c r="N84" s="115">
        <v>11.4</v>
      </c>
      <c r="O84" s="115">
        <v>0.9</v>
      </c>
    </row>
    <row r="85" spans="1:15" s="145" customFormat="1" x14ac:dyDescent="0.25">
      <c r="A85" s="117" t="s">
        <v>160</v>
      </c>
      <c r="B85" s="114" t="s">
        <v>139</v>
      </c>
      <c r="C85" s="111">
        <v>200</v>
      </c>
      <c r="D85" s="115">
        <v>5.6</v>
      </c>
      <c r="E85" s="115">
        <v>6.38</v>
      </c>
      <c r="F85" s="115">
        <v>8.18</v>
      </c>
      <c r="G85" s="135">
        <v>112.24</v>
      </c>
      <c r="H85" s="115">
        <v>0.08</v>
      </c>
      <c r="I85" s="115">
        <v>1.4</v>
      </c>
      <c r="J85" s="115">
        <v>40</v>
      </c>
      <c r="K85" s="115">
        <v>0</v>
      </c>
      <c r="L85" s="115">
        <v>240</v>
      </c>
      <c r="M85" s="115">
        <v>180</v>
      </c>
      <c r="N85" s="115">
        <v>28</v>
      </c>
      <c r="O85" s="115">
        <v>0.2</v>
      </c>
    </row>
    <row r="86" spans="1:15" x14ac:dyDescent="0.25">
      <c r="A86" s="110"/>
      <c r="B86" s="28" t="s">
        <v>83</v>
      </c>
      <c r="C86" s="123">
        <f>SUM(C79:C85)</f>
        <v>945</v>
      </c>
      <c r="D86" s="123">
        <f t="shared" ref="D86:O86" si="10">SUM(D79:D85)</f>
        <v>40.669999999999995</v>
      </c>
      <c r="E86" s="123">
        <f t="shared" si="10"/>
        <v>27.470000000000002</v>
      </c>
      <c r="F86" s="123">
        <f t="shared" si="10"/>
        <v>108.95000000000002</v>
      </c>
      <c r="G86" s="123">
        <f t="shared" si="10"/>
        <v>880.36</v>
      </c>
      <c r="H86" s="123">
        <f t="shared" si="10"/>
        <v>0.47499999999999998</v>
      </c>
      <c r="I86" s="123">
        <f t="shared" si="10"/>
        <v>69.830000000000013</v>
      </c>
      <c r="J86" s="123">
        <f t="shared" si="10"/>
        <v>40</v>
      </c>
      <c r="K86" s="123">
        <f t="shared" si="10"/>
        <v>0.54600000000000004</v>
      </c>
      <c r="L86" s="123">
        <f t="shared" si="10"/>
        <v>499.05</v>
      </c>
      <c r="M86" s="123">
        <f t="shared" si="10"/>
        <v>280.89999999999998</v>
      </c>
      <c r="N86" s="123">
        <f t="shared" si="10"/>
        <v>259.85000000000002</v>
      </c>
      <c r="O86" s="123">
        <f t="shared" si="10"/>
        <v>9.0399999999999991</v>
      </c>
    </row>
    <row r="87" spans="1:15" x14ac:dyDescent="0.25">
      <c r="A87" s="110"/>
      <c r="B87" s="28" t="s">
        <v>149</v>
      </c>
      <c r="C87" s="168">
        <f>C86+C75</f>
        <v>1705</v>
      </c>
      <c r="D87" s="168">
        <f t="shared" ref="D87:O87" si="11">D86+D75</f>
        <v>77.789999999999992</v>
      </c>
      <c r="E87" s="168">
        <f t="shared" si="11"/>
        <v>54.64</v>
      </c>
      <c r="F87" s="168">
        <f t="shared" si="11"/>
        <v>301.92</v>
      </c>
      <c r="G87" s="168">
        <f t="shared" si="11"/>
        <v>2103.5300000000002</v>
      </c>
      <c r="H87" s="168">
        <f t="shared" si="11"/>
        <v>0.82799999999999996</v>
      </c>
      <c r="I87" s="168">
        <f t="shared" si="11"/>
        <v>181.96000000000004</v>
      </c>
      <c r="J87" s="168">
        <f t="shared" si="11"/>
        <v>173.6</v>
      </c>
      <c r="K87" s="168">
        <f t="shared" si="11"/>
        <v>1.1779999999999999</v>
      </c>
      <c r="L87" s="168">
        <f t="shared" si="11"/>
        <v>1058.03</v>
      </c>
      <c r="M87" s="168">
        <f t="shared" si="11"/>
        <v>550.09999999999991</v>
      </c>
      <c r="N87" s="168">
        <f t="shared" si="11"/>
        <v>384.34000000000003</v>
      </c>
      <c r="O87" s="168">
        <f t="shared" si="11"/>
        <v>17.424999999999997</v>
      </c>
    </row>
    <row r="88" spans="1:15" x14ac:dyDescent="0.25">
      <c r="A88" s="186" t="s">
        <v>190</v>
      </c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8"/>
    </row>
    <row r="89" spans="1:15" x14ac:dyDescent="0.25">
      <c r="A89" s="195" t="s">
        <v>69</v>
      </c>
      <c r="B89" s="197" t="s">
        <v>70</v>
      </c>
      <c r="C89" s="195" t="s">
        <v>62</v>
      </c>
      <c r="D89" s="192" t="s">
        <v>71</v>
      </c>
      <c r="E89" s="193"/>
      <c r="F89" s="194"/>
      <c r="G89" s="134" t="s">
        <v>72</v>
      </c>
      <c r="H89" s="134"/>
      <c r="I89" s="192" t="s">
        <v>159</v>
      </c>
      <c r="J89" s="193"/>
      <c r="K89" s="193"/>
      <c r="L89" s="193"/>
      <c r="M89" s="193"/>
      <c r="N89" s="193"/>
      <c r="O89" s="194"/>
    </row>
    <row r="90" spans="1:15" x14ac:dyDescent="0.25">
      <c r="A90" s="196"/>
      <c r="B90" s="198"/>
      <c r="C90" s="196"/>
      <c r="D90" s="134" t="s">
        <v>16</v>
      </c>
      <c r="E90" s="134" t="s">
        <v>17</v>
      </c>
      <c r="F90" s="134" t="s">
        <v>18</v>
      </c>
      <c r="G90" s="134" t="s">
        <v>73</v>
      </c>
      <c r="H90" s="134" t="s">
        <v>74</v>
      </c>
      <c r="I90" s="134" t="s">
        <v>20</v>
      </c>
      <c r="J90" s="134" t="s">
        <v>21</v>
      </c>
      <c r="K90" s="134" t="s">
        <v>75</v>
      </c>
      <c r="L90" s="134" t="s">
        <v>76</v>
      </c>
      <c r="M90" s="134" t="s">
        <v>23</v>
      </c>
      <c r="N90" s="134" t="s">
        <v>24</v>
      </c>
      <c r="O90" s="134" t="s">
        <v>25</v>
      </c>
    </row>
    <row r="91" spans="1:15" x14ac:dyDescent="0.25">
      <c r="A91" s="28"/>
      <c r="B91" s="28" t="s">
        <v>77</v>
      </c>
      <c r="C91" s="28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</row>
    <row r="92" spans="1:15" s="107" customFormat="1" ht="31.5" x14ac:dyDescent="0.25">
      <c r="A92" s="117">
        <v>394</v>
      </c>
      <c r="B92" s="128" t="s">
        <v>137</v>
      </c>
      <c r="C92" s="119">
        <v>200</v>
      </c>
      <c r="D92" s="130">
        <v>25.61</v>
      </c>
      <c r="E92" s="130">
        <v>19.690000000000001</v>
      </c>
      <c r="F92" s="130">
        <v>25.14</v>
      </c>
      <c r="G92" s="130">
        <v>379.61</v>
      </c>
      <c r="H92" s="130">
        <v>0</v>
      </c>
      <c r="I92" s="130">
        <v>11.42</v>
      </c>
      <c r="J92" s="130">
        <v>0</v>
      </c>
      <c r="K92" s="130">
        <v>0</v>
      </c>
      <c r="L92" s="130">
        <v>40</v>
      </c>
      <c r="M92" s="130">
        <v>0</v>
      </c>
      <c r="N92" s="130">
        <v>54.76</v>
      </c>
      <c r="O92" s="130">
        <v>3.49</v>
      </c>
    </row>
    <row r="93" spans="1:15" ht="63" x14ac:dyDescent="0.25">
      <c r="A93" s="169">
        <v>71</v>
      </c>
      <c r="B93" s="171" t="s">
        <v>218</v>
      </c>
      <c r="C93" s="119">
        <v>80</v>
      </c>
      <c r="D93" s="130">
        <v>0.93</v>
      </c>
      <c r="E93" s="130">
        <v>0.13</v>
      </c>
      <c r="F93" s="130">
        <v>4.13</v>
      </c>
      <c r="G93" s="130">
        <v>19.2</v>
      </c>
      <c r="H93" s="130">
        <v>0.05</v>
      </c>
      <c r="I93" s="130">
        <v>20</v>
      </c>
      <c r="J93" s="130">
        <v>33.6</v>
      </c>
      <c r="K93" s="130">
        <v>0.37</v>
      </c>
      <c r="L93" s="130">
        <v>8</v>
      </c>
      <c r="M93" s="130">
        <v>19.2</v>
      </c>
      <c r="N93" s="130">
        <v>8.8000000000000007</v>
      </c>
      <c r="O93" s="130">
        <v>0.72</v>
      </c>
    </row>
    <row r="94" spans="1:15" s="107" customFormat="1" x14ac:dyDescent="0.25">
      <c r="A94" s="117">
        <v>591</v>
      </c>
      <c r="B94" s="106" t="s">
        <v>164</v>
      </c>
      <c r="C94" s="111">
        <v>200</v>
      </c>
      <c r="D94" s="115">
        <v>0</v>
      </c>
      <c r="E94" s="115">
        <v>0</v>
      </c>
      <c r="F94" s="115">
        <v>33.93</v>
      </c>
      <c r="G94" s="115">
        <v>129</v>
      </c>
      <c r="H94" s="115">
        <v>0</v>
      </c>
      <c r="I94" s="115">
        <v>0</v>
      </c>
      <c r="J94" s="115">
        <v>0</v>
      </c>
      <c r="K94" s="115">
        <v>0</v>
      </c>
      <c r="L94" s="115">
        <v>0.68</v>
      </c>
      <c r="M94" s="115">
        <v>0</v>
      </c>
      <c r="N94" s="115">
        <v>0</v>
      </c>
      <c r="O94" s="115">
        <v>0.1</v>
      </c>
    </row>
    <row r="95" spans="1:15" x14ac:dyDescent="0.25">
      <c r="A95" s="117" t="s">
        <v>54</v>
      </c>
      <c r="B95" s="128" t="s">
        <v>81</v>
      </c>
      <c r="C95" s="119">
        <v>30</v>
      </c>
      <c r="D95" s="130">
        <v>3.2</v>
      </c>
      <c r="E95" s="130">
        <v>1.4</v>
      </c>
      <c r="F95" s="130">
        <v>13.1</v>
      </c>
      <c r="G95" s="130">
        <v>82.2</v>
      </c>
      <c r="H95" s="130">
        <v>0.123</v>
      </c>
      <c r="I95" s="130">
        <v>0.06</v>
      </c>
      <c r="J95" s="130">
        <v>0</v>
      </c>
      <c r="K95" s="130">
        <v>5.7000000000000002E-2</v>
      </c>
      <c r="L95" s="130">
        <v>37.5</v>
      </c>
      <c r="M95" s="130">
        <v>38.700000000000003</v>
      </c>
      <c r="N95" s="130">
        <v>12.3</v>
      </c>
      <c r="O95" s="130">
        <v>1.08</v>
      </c>
    </row>
    <row r="96" spans="1:15" x14ac:dyDescent="0.25">
      <c r="A96" s="110" t="s">
        <v>54</v>
      </c>
      <c r="B96" s="106" t="s">
        <v>132</v>
      </c>
      <c r="C96" s="111">
        <v>200</v>
      </c>
      <c r="D96" s="115">
        <v>1.8</v>
      </c>
      <c r="E96" s="115">
        <v>0.4</v>
      </c>
      <c r="F96" s="115">
        <v>16.2</v>
      </c>
      <c r="G96" s="115">
        <v>86</v>
      </c>
      <c r="H96" s="115">
        <v>0.08</v>
      </c>
      <c r="I96" s="115">
        <v>120</v>
      </c>
      <c r="J96" s="115">
        <v>16</v>
      </c>
      <c r="K96" s="115">
        <v>0.4</v>
      </c>
      <c r="L96" s="115">
        <v>68</v>
      </c>
      <c r="M96" s="115">
        <v>46</v>
      </c>
      <c r="N96" s="115">
        <v>26</v>
      </c>
      <c r="O96" s="115">
        <v>0.6</v>
      </c>
    </row>
    <row r="97" spans="1:15" x14ac:dyDescent="0.25">
      <c r="A97" s="117" t="s">
        <v>56</v>
      </c>
      <c r="B97" s="128" t="s">
        <v>78</v>
      </c>
      <c r="C97" s="119">
        <v>30</v>
      </c>
      <c r="D97" s="130">
        <v>1.9</v>
      </c>
      <c r="E97" s="130">
        <v>0.4</v>
      </c>
      <c r="F97" s="130">
        <v>9.4</v>
      </c>
      <c r="G97" s="130">
        <v>50.2</v>
      </c>
      <c r="H97" s="130">
        <v>0.05</v>
      </c>
      <c r="I97" s="130">
        <v>0</v>
      </c>
      <c r="J97" s="130">
        <v>0</v>
      </c>
      <c r="K97" s="130">
        <v>0.57499999999999996</v>
      </c>
      <c r="L97" s="130">
        <v>8.25</v>
      </c>
      <c r="M97" s="130">
        <v>48.5</v>
      </c>
      <c r="N97" s="130">
        <v>14.25</v>
      </c>
      <c r="O97" s="130">
        <v>1.125</v>
      </c>
    </row>
    <row r="98" spans="1:15" x14ac:dyDescent="0.25">
      <c r="A98" s="94"/>
      <c r="B98" s="94" t="s">
        <v>79</v>
      </c>
      <c r="C98" s="182">
        <f>SUM(C92:C97)</f>
        <v>740</v>
      </c>
      <c r="D98" s="182">
        <f t="shared" ref="D98:O98" si="12">SUM(D92:D97)</f>
        <v>33.44</v>
      </c>
      <c r="E98" s="182">
        <f t="shared" si="12"/>
        <v>22.019999999999996</v>
      </c>
      <c r="F98" s="182">
        <f t="shared" si="12"/>
        <v>101.9</v>
      </c>
      <c r="G98" s="182">
        <f t="shared" si="12"/>
        <v>746.21</v>
      </c>
      <c r="H98" s="182">
        <f t="shared" si="12"/>
        <v>0.30299999999999999</v>
      </c>
      <c r="I98" s="182">
        <f t="shared" si="12"/>
        <v>151.47999999999999</v>
      </c>
      <c r="J98" s="182">
        <f t="shared" si="12"/>
        <v>49.6</v>
      </c>
      <c r="K98" s="182">
        <f t="shared" si="12"/>
        <v>1.4019999999999999</v>
      </c>
      <c r="L98" s="182">
        <f t="shared" si="12"/>
        <v>162.43</v>
      </c>
      <c r="M98" s="182">
        <f t="shared" si="12"/>
        <v>152.4</v>
      </c>
      <c r="N98" s="182">
        <f t="shared" si="12"/>
        <v>116.11</v>
      </c>
      <c r="O98" s="182">
        <f t="shared" si="12"/>
        <v>7.1149999999999993</v>
      </c>
    </row>
    <row r="99" spans="1:15" x14ac:dyDescent="0.25">
      <c r="A99" s="110"/>
      <c r="B99" s="28" t="s">
        <v>80</v>
      </c>
      <c r="C99" s="120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</row>
    <row r="100" spans="1:15" ht="31.5" x14ac:dyDescent="0.25">
      <c r="A100" s="117">
        <v>156</v>
      </c>
      <c r="B100" s="113" t="s">
        <v>219</v>
      </c>
      <c r="C100" s="119">
        <v>250</v>
      </c>
      <c r="D100" s="130">
        <v>4.67</v>
      </c>
      <c r="E100" s="130">
        <v>8.01</v>
      </c>
      <c r="F100" s="130">
        <v>13.27</v>
      </c>
      <c r="G100" s="130">
        <v>133.19999999999999</v>
      </c>
      <c r="H100" s="130">
        <v>0</v>
      </c>
      <c r="I100" s="130">
        <v>27.33</v>
      </c>
      <c r="J100" s="130">
        <v>0</v>
      </c>
      <c r="K100" s="130">
        <v>0</v>
      </c>
      <c r="L100" s="130">
        <v>38.380000000000003</v>
      </c>
      <c r="M100" s="130">
        <v>0</v>
      </c>
      <c r="N100" s="130">
        <v>0</v>
      </c>
      <c r="O100" s="130">
        <v>0.87</v>
      </c>
    </row>
    <row r="101" spans="1:15" ht="31.5" x14ac:dyDescent="0.25">
      <c r="A101" s="117">
        <v>290</v>
      </c>
      <c r="B101" s="128" t="s">
        <v>130</v>
      </c>
      <c r="C101" s="111">
        <v>150</v>
      </c>
      <c r="D101" s="174">
        <v>5.52</v>
      </c>
      <c r="E101" s="174">
        <v>5.29</v>
      </c>
      <c r="F101" s="174">
        <v>35.32</v>
      </c>
      <c r="G101" s="174">
        <v>153</v>
      </c>
      <c r="H101" s="174">
        <v>7.0000000000000007E-2</v>
      </c>
      <c r="I101" s="174">
        <v>0</v>
      </c>
      <c r="J101" s="174">
        <v>0</v>
      </c>
      <c r="K101" s="174">
        <v>0</v>
      </c>
      <c r="L101" s="174">
        <v>12</v>
      </c>
      <c r="M101" s="174">
        <v>41.4</v>
      </c>
      <c r="N101" s="174">
        <v>7.5</v>
      </c>
      <c r="O101" s="174">
        <v>0.75</v>
      </c>
    </row>
    <row r="102" spans="1:15" x14ac:dyDescent="0.25">
      <c r="A102" s="117">
        <v>286</v>
      </c>
      <c r="B102" s="128" t="s">
        <v>216</v>
      </c>
      <c r="C102" s="111">
        <v>90</v>
      </c>
      <c r="D102" s="115">
        <v>11.78</v>
      </c>
      <c r="E102" s="115">
        <v>12.91</v>
      </c>
      <c r="F102" s="115">
        <v>14.9</v>
      </c>
      <c r="G102" s="115">
        <v>223</v>
      </c>
      <c r="H102" s="115">
        <v>0.02</v>
      </c>
      <c r="I102" s="115">
        <v>1.5</v>
      </c>
      <c r="J102" s="115">
        <v>0.03</v>
      </c>
      <c r="K102" s="115">
        <v>0.3</v>
      </c>
      <c r="L102" s="115">
        <v>185.5</v>
      </c>
      <c r="M102" s="115">
        <v>125.64</v>
      </c>
      <c r="N102" s="115">
        <v>24.3</v>
      </c>
      <c r="O102" s="115">
        <v>0.51</v>
      </c>
    </row>
    <row r="103" spans="1:15" s="107" customFormat="1" x14ac:dyDescent="0.25">
      <c r="A103" s="117">
        <v>388</v>
      </c>
      <c r="B103" s="128" t="s">
        <v>165</v>
      </c>
      <c r="C103" s="119">
        <v>200</v>
      </c>
      <c r="D103" s="130">
        <v>0.4</v>
      </c>
      <c r="E103" s="130">
        <v>0.2</v>
      </c>
      <c r="F103" s="130">
        <v>23.8</v>
      </c>
      <c r="G103" s="130">
        <v>100</v>
      </c>
      <c r="H103" s="130">
        <v>0</v>
      </c>
      <c r="I103" s="130">
        <v>110</v>
      </c>
      <c r="J103" s="130">
        <v>0</v>
      </c>
      <c r="K103" s="130">
        <v>0</v>
      </c>
      <c r="L103" s="130">
        <v>14</v>
      </c>
      <c r="M103" s="130">
        <v>2</v>
      </c>
      <c r="N103" s="130">
        <v>4</v>
      </c>
      <c r="O103" s="130">
        <v>0.6</v>
      </c>
    </row>
    <row r="104" spans="1:15" x14ac:dyDescent="0.25">
      <c r="A104" s="117" t="s">
        <v>54</v>
      </c>
      <c r="B104" s="106" t="s">
        <v>81</v>
      </c>
      <c r="C104" s="111">
        <v>45</v>
      </c>
      <c r="D104" s="115">
        <v>4.8</v>
      </c>
      <c r="E104" s="115">
        <v>2</v>
      </c>
      <c r="F104" s="115">
        <v>19.600000000000001</v>
      </c>
      <c r="G104" s="115">
        <v>123.3</v>
      </c>
      <c r="H104" s="115">
        <v>0.185</v>
      </c>
      <c r="I104" s="115">
        <v>0.09</v>
      </c>
      <c r="J104" s="115">
        <v>0</v>
      </c>
      <c r="K104" s="115">
        <v>8.5999999999999993E-2</v>
      </c>
      <c r="L104" s="115">
        <v>56.25</v>
      </c>
      <c r="M104" s="115">
        <v>58.1</v>
      </c>
      <c r="N104" s="115">
        <v>18.45</v>
      </c>
      <c r="O104" s="115">
        <v>1.62</v>
      </c>
    </row>
    <row r="105" spans="1:15" x14ac:dyDescent="0.25">
      <c r="A105" s="117" t="s">
        <v>54</v>
      </c>
      <c r="B105" s="128" t="s">
        <v>78</v>
      </c>
      <c r="C105" s="119">
        <v>15</v>
      </c>
      <c r="D105" s="130">
        <v>1.54</v>
      </c>
      <c r="E105" s="130">
        <v>26.51</v>
      </c>
      <c r="F105" s="130">
        <v>7.53</v>
      </c>
      <c r="G105" s="130">
        <v>40.200000000000003</v>
      </c>
      <c r="H105" s="130">
        <v>0.03</v>
      </c>
      <c r="I105" s="130">
        <v>0</v>
      </c>
      <c r="J105" s="130">
        <v>0</v>
      </c>
      <c r="K105" s="130">
        <v>0.45</v>
      </c>
      <c r="L105" s="130">
        <v>6.6</v>
      </c>
      <c r="M105" s="130">
        <v>38.81</v>
      </c>
      <c r="N105" s="130">
        <v>11.4</v>
      </c>
      <c r="O105" s="130">
        <v>0.86</v>
      </c>
    </row>
    <row r="106" spans="1:15" x14ac:dyDescent="0.25">
      <c r="A106" s="117" t="s">
        <v>160</v>
      </c>
      <c r="B106" s="114" t="s">
        <v>139</v>
      </c>
      <c r="C106" s="111">
        <v>200</v>
      </c>
      <c r="D106" s="174">
        <v>5.6</v>
      </c>
      <c r="E106" s="174">
        <v>6.38</v>
      </c>
      <c r="F106" s="174">
        <v>8.18</v>
      </c>
      <c r="G106" s="175">
        <v>112.24</v>
      </c>
      <c r="H106" s="174">
        <v>0.08</v>
      </c>
      <c r="I106" s="174">
        <v>1.4</v>
      </c>
      <c r="J106" s="174">
        <v>40</v>
      </c>
      <c r="K106" s="174">
        <v>0</v>
      </c>
      <c r="L106" s="174">
        <v>240</v>
      </c>
      <c r="M106" s="174">
        <v>180</v>
      </c>
      <c r="N106" s="174">
        <v>28</v>
      </c>
      <c r="O106" s="174">
        <v>0.2</v>
      </c>
    </row>
    <row r="107" spans="1:15" x14ac:dyDescent="0.25">
      <c r="A107" s="110"/>
      <c r="B107" s="28" t="s">
        <v>83</v>
      </c>
      <c r="C107" s="125">
        <f>SUM(C100:C106)</f>
        <v>950</v>
      </c>
      <c r="D107" s="125">
        <f t="shared" ref="D107:O107" si="13">SUM(D100:D106)</f>
        <v>34.309999999999995</v>
      </c>
      <c r="E107" s="125">
        <f t="shared" si="13"/>
        <v>61.300000000000004</v>
      </c>
      <c r="F107" s="125">
        <f t="shared" si="13"/>
        <v>122.60000000000002</v>
      </c>
      <c r="G107" s="125">
        <f t="shared" si="13"/>
        <v>884.94</v>
      </c>
      <c r="H107" s="125">
        <f t="shared" si="13"/>
        <v>0.38500000000000006</v>
      </c>
      <c r="I107" s="125">
        <f t="shared" si="13"/>
        <v>140.32</v>
      </c>
      <c r="J107" s="125">
        <f t="shared" si="13"/>
        <v>40.03</v>
      </c>
      <c r="K107" s="125">
        <f t="shared" si="13"/>
        <v>0.83600000000000008</v>
      </c>
      <c r="L107" s="125">
        <f t="shared" si="13"/>
        <v>552.73</v>
      </c>
      <c r="M107" s="125">
        <f t="shared" si="13"/>
        <v>445.95</v>
      </c>
      <c r="N107" s="125">
        <f t="shared" si="13"/>
        <v>93.65</v>
      </c>
      <c r="O107" s="125">
        <f t="shared" si="13"/>
        <v>5.41</v>
      </c>
    </row>
    <row r="108" spans="1:15" x14ac:dyDescent="0.25">
      <c r="A108" s="110"/>
      <c r="B108" s="28" t="s">
        <v>149</v>
      </c>
      <c r="C108" s="168">
        <f t="shared" ref="C108:O108" si="14">C107+C98</f>
        <v>1690</v>
      </c>
      <c r="D108" s="168">
        <f t="shared" si="14"/>
        <v>67.75</v>
      </c>
      <c r="E108" s="168">
        <f t="shared" si="14"/>
        <v>83.32</v>
      </c>
      <c r="F108" s="168">
        <f t="shared" si="14"/>
        <v>224.50000000000003</v>
      </c>
      <c r="G108" s="168">
        <f t="shared" si="14"/>
        <v>1631.15</v>
      </c>
      <c r="H108" s="168">
        <f t="shared" si="14"/>
        <v>0.68800000000000006</v>
      </c>
      <c r="I108" s="168">
        <f t="shared" si="14"/>
        <v>291.79999999999995</v>
      </c>
      <c r="J108" s="168">
        <f t="shared" si="14"/>
        <v>89.63</v>
      </c>
      <c r="K108" s="168">
        <f t="shared" si="14"/>
        <v>2.238</v>
      </c>
      <c r="L108" s="168">
        <f t="shared" si="14"/>
        <v>715.16000000000008</v>
      </c>
      <c r="M108" s="168">
        <f t="shared" si="14"/>
        <v>598.35</v>
      </c>
      <c r="N108" s="168">
        <f t="shared" si="14"/>
        <v>209.76</v>
      </c>
      <c r="O108" s="168">
        <f t="shared" si="14"/>
        <v>12.524999999999999</v>
      </c>
    </row>
    <row r="109" spans="1:15" x14ac:dyDescent="0.25">
      <c r="A109" s="186" t="s">
        <v>191</v>
      </c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8"/>
    </row>
    <row r="110" spans="1:15" ht="21" customHeight="1" x14ac:dyDescent="0.25">
      <c r="A110" s="195" t="s">
        <v>69</v>
      </c>
      <c r="B110" s="197" t="s">
        <v>70</v>
      </c>
      <c r="C110" s="195" t="s">
        <v>62</v>
      </c>
      <c r="D110" s="192" t="s">
        <v>71</v>
      </c>
      <c r="E110" s="193"/>
      <c r="F110" s="194"/>
      <c r="G110" s="134" t="s">
        <v>72</v>
      </c>
      <c r="H110" s="134"/>
      <c r="I110" s="192" t="s">
        <v>159</v>
      </c>
      <c r="J110" s="193"/>
      <c r="K110" s="193"/>
      <c r="L110" s="193"/>
      <c r="M110" s="193"/>
      <c r="N110" s="193"/>
      <c r="O110" s="194"/>
    </row>
    <row r="111" spans="1:15" x14ac:dyDescent="0.25">
      <c r="A111" s="196"/>
      <c r="B111" s="198"/>
      <c r="C111" s="196"/>
      <c r="D111" s="134" t="s">
        <v>16</v>
      </c>
      <c r="E111" s="134" t="s">
        <v>17</v>
      </c>
      <c r="F111" s="134" t="s">
        <v>18</v>
      </c>
      <c r="G111" s="134" t="s">
        <v>73</v>
      </c>
      <c r="H111" s="134" t="s">
        <v>74</v>
      </c>
      <c r="I111" s="134" t="s">
        <v>20</v>
      </c>
      <c r="J111" s="134" t="s">
        <v>21</v>
      </c>
      <c r="K111" s="134" t="s">
        <v>75</v>
      </c>
      <c r="L111" s="134" t="s">
        <v>76</v>
      </c>
      <c r="M111" s="134" t="s">
        <v>23</v>
      </c>
      <c r="N111" s="134" t="s">
        <v>24</v>
      </c>
      <c r="O111" s="134" t="s">
        <v>25</v>
      </c>
    </row>
    <row r="112" spans="1:15" x14ac:dyDescent="0.25">
      <c r="A112" s="28"/>
      <c r="B112" s="28" t="s">
        <v>77</v>
      </c>
      <c r="C112" s="28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</row>
    <row r="113" spans="1:15" ht="47.25" x14ac:dyDescent="0.25">
      <c r="A113" s="117" t="s">
        <v>167</v>
      </c>
      <c r="B113" s="128" t="s">
        <v>154</v>
      </c>
      <c r="C113" s="119">
        <v>250</v>
      </c>
      <c r="D113" s="130">
        <v>8.1999999999999993</v>
      </c>
      <c r="E113" s="130">
        <v>12.75</v>
      </c>
      <c r="F113" s="130">
        <v>57.75</v>
      </c>
      <c r="G113" s="130">
        <v>406.25</v>
      </c>
      <c r="H113" s="130">
        <v>0</v>
      </c>
      <c r="I113" s="130">
        <v>9.9499999999999993</v>
      </c>
      <c r="J113" s="130">
        <v>0</v>
      </c>
      <c r="K113" s="130">
        <v>0</v>
      </c>
      <c r="L113" s="130">
        <v>110.74</v>
      </c>
      <c r="M113" s="130">
        <v>0</v>
      </c>
      <c r="N113" s="130">
        <v>36.58</v>
      </c>
      <c r="O113" s="130">
        <v>1.39</v>
      </c>
    </row>
    <row r="114" spans="1:15" s="145" customFormat="1" x14ac:dyDescent="0.25">
      <c r="A114" s="117" t="s">
        <v>54</v>
      </c>
      <c r="B114" s="128" t="s">
        <v>81</v>
      </c>
      <c r="C114" s="119">
        <v>30</v>
      </c>
      <c r="D114" s="130">
        <v>3.2</v>
      </c>
      <c r="E114" s="130">
        <v>1.4</v>
      </c>
      <c r="F114" s="130">
        <v>13.1</v>
      </c>
      <c r="G114" s="130">
        <v>82.2</v>
      </c>
      <c r="H114" s="130">
        <v>0.123</v>
      </c>
      <c r="I114" s="130">
        <v>0.06</v>
      </c>
      <c r="J114" s="130">
        <v>0</v>
      </c>
      <c r="K114" s="130">
        <v>5.7000000000000002E-2</v>
      </c>
      <c r="L114" s="130">
        <v>37.5</v>
      </c>
      <c r="M114" s="130">
        <v>38.700000000000003</v>
      </c>
      <c r="N114" s="130">
        <v>12.3</v>
      </c>
      <c r="O114" s="130">
        <v>1.08</v>
      </c>
    </row>
    <row r="115" spans="1:15" s="145" customFormat="1" x14ac:dyDescent="0.25">
      <c r="A115" s="117">
        <v>209</v>
      </c>
      <c r="B115" s="128" t="s">
        <v>214</v>
      </c>
      <c r="C115" s="111">
        <v>40</v>
      </c>
      <c r="D115" s="115">
        <v>5.0999999999999996</v>
      </c>
      <c r="E115" s="115">
        <v>4.5999999999999996</v>
      </c>
      <c r="F115" s="115">
        <v>0.3</v>
      </c>
      <c r="G115" s="115">
        <v>63</v>
      </c>
      <c r="H115" s="115">
        <v>0</v>
      </c>
      <c r="I115" s="115">
        <v>0</v>
      </c>
      <c r="J115" s="115">
        <v>0</v>
      </c>
      <c r="K115" s="115">
        <v>0</v>
      </c>
      <c r="L115" s="115">
        <v>22</v>
      </c>
      <c r="M115" s="115">
        <v>1E-3</v>
      </c>
      <c r="N115" s="115">
        <v>4.8</v>
      </c>
      <c r="O115" s="115">
        <v>1</v>
      </c>
    </row>
    <row r="116" spans="1:15" s="107" customFormat="1" x14ac:dyDescent="0.25">
      <c r="A116" s="117">
        <v>628</v>
      </c>
      <c r="B116" s="118" t="s">
        <v>131</v>
      </c>
      <c r="C116" s="119">
        <v>200</v>
      </c>
      <c r="D116" s="130">
        <v>0.2</v>
      </c>
      <c r="E116" s="130">
        <v>0.05</v>
      </c>
      <c r="F116" s="130">
        <v>13.6</v>
      </c>
      <c r="G116" s="130">
        <v>56</v>
      </c>
      <c r="H116" s="130">
        <v>0</v>
      </c>
      <c r="I116" s="130">
        <v>3.2</v>
      </c>
      <c r="J116" s="130">
        <v>0</v>
      </c>
      <c r="K116" s="130">
        <v>0</v>
      </c>
      <c r="L116" s="130">
        <v>7.35</v>
      </c>
      <c r="M116" s="130">
        <v>4</v>
      </c>
      <c r="N116" s="130">
        <v>5</v>
      </c>
      <c r="O116" s="130">
        <v>0.8</v>
      </c>
    </row>
    <row r="117" spans="1:15" ht="19.5" customHeight="1" x14ac:dyDescent="0.25">
      <c r="A117" s="117">
        <v>14</v>
      </c>
      <c r="B117" s="128" t="s">
        <v>212</v>
      </c>
      <c r="C117" s="111">
        <v>10</v>
      </c>
      <c r="D117" s="115">
        <v>0.1</v>
      </c>
      <c r="E117" s="115">
        <v>7.2</v>
      </c>
      <c r="F117" s="115">
        <v>0.1</v>
      </c>
      <c r="G117" s="115">
        <v>57</v>
      </c>
      <c r="H117" s="115">
        <v>0</v>
      </c>
      <c r="I117" s="115">
        <v>0</v>
      </c>
      <c r="J117" s="115">
        <v>0</v>
      </c>
      <c r="K117" s="115">
        <v>0</v>
      </c>
      <c r="L117" s="115">
        <v>1.2</v>
      </c>
      <c r="M117" s="115">
        <v>0</v>
      </c>
      <c r="N117" s="115">
        <v>0.04</v>
      </c>
      <c r="O117" s="115">
        <v>0.02</v>
      </c>
    </row>
    <row r="118" spans="1:15" x14ac:dyDescent="0.25">
      <c r="A118" s="117" t="s">
        <v>54</v>
      </c>
      <c r="B118" s="106" t="s">
        <v>78</v>
      </c>
      <c r="C118" s="111">
        <v>30</v>
      </c>
      <c r="D118" s="115">
        <v>3.2</v>
      </c>
      <c r="E118" s="115">
        <v>1.4</v>
      </c>
      <c r="F118" s="115">
        <v>13.1</v>
      </c>
      <c r="G118" s="115">
        <v>82.2</v>
      </c>
      <c r="H118" s="115">
        <v>0.123</v>
      </c>
      <c r="I118" s="115">
        <v>0.06</v>
      </c>
      <c r="J118" s="115">
        <v>0</v>
      </c>
      <c r="K118" s="115">
        <v>5.7000000000000002E-2</v>
      </c>
      <c r="L118" s="115">
        <v>37.5</v>
      </c>
      <c r="M118" s="115">
        <v>38.700000000000003</v>
      </c>
      <c r="N118" s="115">
        <v>12.3</v>
      </c>
      <c r="O118" s="115">
        <v>1.08</v>
      </c>
    </row>
    <row r="119" spans="1:15" x14ac:dyDescent="0.25">
      <c r="A119" s="110" t="s">
        <v>54</v>
      </c>
      <c r="B119" s="106" t="s">
        <v>220</v>
      </c>
      <c r="C119" s="111">
        <v>200</v>
      </c>
      <c r="D119" s="115">
        <v>1.8</v>
      </c>
      <c r="E119" s="115">
        <v>0.4</v>
      </c>
      <c r="F119" s="115">
        <v>16.2</v>
      </c>
      <c r="G119" s="115">
        <v>86</v>
      </c>
      <c r="H119" s="115">
        <v>0.08</v>
      </c>
      <c r="I119" s="115">
        <v>120</v>
      </c>
      <c r="J119" s="115">
        <v>16</v>
      </c>
      <c r="K119" s="115">
        <v>0.4</v>
      </c>
      <c r="L119" s="115">
        <v>68</v>
      </c>
      <c r="M119" s="115">
        <v>46</v>
      </c>
      <c r="N119" s="115">
        <v>26</v>
      </c>
      <c r="O119" s="115">
        <v>0.6</v>
      </c>
    </row>
    <row r="120" spans="1:15" x14ac:dyDescent="0.25">
      <c r="A120" s="110"/>
      <c r="B120" s="28" t="s">
        <v>79</v>
      </c>
      <c r="C120" s="123">
        <f>SUM(C113:C119)</f>
        <v>760</v>
      </c>
      <c r="D120" s="136">
        <f t="shared" ref="D120:O120" si="15">SUM(D113:D119)</f>
        <v>21.8</v>
      </c>
      <c r="E120" s="136">
        <f t="shared" si="15"/>
        <v>27.799999999999997</v>
      </c>
      <c r="F120" s="136">
        <f t="shared" si="15"/>
        <v>114.14999999999998</v>
      </c>
      <c r="G120" s="136">
        <f t="shared" si="15"/>
        <v>832.65000000000009</v>
      </c>
      <c r="H120" s="136">
        <f t="shared" si="15"/>
        <v>0.32600000000000001</v>
      </c>
      <c r="I120" s="136">
        <f t="shared" si="15"/>
        <v>133.27000000000001</v>
      </c>
      <c r="J120" s="136">
        <f t="shared" si="15"/>
        <v>16</v>
      </c>
      <c r="K120" s="136">
        <f t="shared" si="15"/>
        <v>0.51400000000000001</v>
      </c>
      <c r="L120" s="136">
        <f t="shared" si="15"/>
        <v>284.28999999999996</v>
      </c>
      <c r="M120" s="136">
        <f t="shared" si="15"/>
        <v>127.40100000000001</v>
      </c>
      <c r="N120" s="136">
        <f t="shared" si="15"/>
        <v>97.02</v>
      </c>
      <c r="O120" s="136">
        <f t="shared" si="15"/>
        <v>5.9699999999999989</v>
      </c>
    </row>
    <row r="121" spans="1:15" s="107" customFormat="1" x14ac:dyDescent="0.25">
      <c r="A121" s="110"/>
      <c r="B121" s="28" t="s">
        <v>80</v>
      </c>
      <c r="C121" s="122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</row>
    <row r="122" spans="1:15" ht="31.5" x14ac:dyDescent="0.25">
      <c r="A122" s="169">
        <v>42</v>
      </c>
      <c r="B122" s="171" t="s">
        <v>147</v>
      </c>
      <c r="C122" s="119">
        <v>250</v>
      </c>
      <c r="D122" s="130">
        <v>5.03</v>
      </c>
      <c r="E122" s="130">
        <v>11.3</v>
      </c>
      <c r="F122" s="130">
        <v>32.380000000000003</v>
      </c>
      <c r="G122" s="130">
        <v>179.52</v>
      </c>
      <c r="H122" s="130">
        <v>0.05</v>
      </c>
      <c r="I122" s="130">
        <v>15.3</v>
      </c>
      <c r="J122" s="130">
        <v>0</v>
      </c>
      <c r="K122" s="130">
        <v>0</v>
      </c>
      <c r="L122" s="130">
        <v>26.7</v>
      </c>
      <c r="M122" s="130">
        <v>18</v>
      </c>
      <c r="N122" s="130">
        <v>25.5</v>
      </c>
      <c r="O122" s="130">
        <v>1.1000000000000001</v>
      </c>
    </row>
    <row r="123" spans="1:15" s="107" customFormat="1" x14ac:dyDescent="0.25">
      <c r="A123" s="169">
        <v>482</v>
      </c>
      <c r="B123" s="170" t="s">
        <v>146</v>
      </c>
      <c r="C123" s="119">
        <v>180</v>
      </c>
      <c r="D123" s="130">
        <v>3.6</v>
      </c>
      <c r="E123" s="130">
        <v>16.559999999999999</v>
      </c>
      <c r="F123" s="130">
        <v>5.94</v>
      </c>
      <c r="G123" s="130">
        <v>135.6</v>
      </c>
      <c r="H123" s="130">
        <v>0</v>
      </c>
      <c r="I123" s="130">
        <v>30.6</v>
      </c>
      <c r="J123" s="130">
        <v>0</v>
      </c>
      <c r="K123" s="130">
        <v>0</v>
      </c>
      <c r="L123" s="130">
        <v>104.4</v>
      </c>
      <c r="M123" s="130">
        <v>0</v>
      </c>
      <c r="N123" s="130">
        <v>35.1</v>
      </c>
      <c r="O123" s="130">
        <v>1.76</v>
      </c>
    </row>
    <row r="124" spans="1:15" ht="31.5" x14ac:dyDescent="0.25">
      <c r="A124" s="169">
        <v>93</v>
      </c>
      <c r="B124" s="171" t="s">
        <v>174</v>
      </c>
      <c r="C124" s="160">
        <v>90</v>
      </c>
      <c r="D124" s="163">
        <v>14.67</v>
      </c>
      <c r="E124" s="163">
        <v>9.5399999999999991</v>
      </c>
      <c r="F124" s="163">
        <v>2.88</v>
      </c>
      <c r="G124" s="163">
        <v>163.98</v>
      </c>
      <c r="H124" s="162">
        <v>0.1</v>
      </c>
      <c r="I124" s="130">
        <v>0.1</v>
      </c>
      <c r="J124" s="130">
        <v>0</v>
      </c>
      <c r="K124" s="130">
        <v>0</v>
      </c>
      <c r="L124" s="130">
        <v>51.66</v>
      </c>
      <c r="M124" s="130">
        <v>0</v>
      </c>
      <c r="N124" s="130">
        <v>113.04</v>
      </c>
      <c r="O124" s="130">
        <v>3</v>
      </c>
    </row>
    <row r="125" spans="1:15" ht="30" customHeight="1" x14ac:dyDescent="0.25">
      <c r="A125" s="117" t="s">
        <v>54</v>
      </c>
      <c r="B125" s="127" t="s">
        <v>129</v>
      </c>
      <c r="C125" s="111">
        <v>200</v>
      </c>
      <c r="D125" s="115">
        <v>1</v>
      </c>
      <c r="E125" s="115">
        <v>0.2</v>
      </c>
      <c r="F125" s="115">
        <v>20.2</v>
      </c>
      <c r="G125" s="115">
        <v>92</v>
      </c>
      <c r="H125" s="115">
        <v>0.02</v>
      </c>
      <c r="I125" s="115">
        <v>4</v>
      </c>
      <c r="J125" s="115">
        <v>0</v>
      </c>
      <c r="K125" s="115">
        <v>0.2</v>
      </c>
      <c r="L125" s="115">
        <v>14</v>
      </c>
      <c r="M125" s="115">
        <v>14</v>
      </c>
      <c r="N125" s="115">
        <v>8</v>
      </c>
      <c r="O125" s="115">
        <v>2.8</v>
      </c>
    </row>
    <row r="126" spans="1:15" x14ac:dyDescent="0.25">
      <c r="A126" s="117" t="s">
        <v>54</v>
      </c>
      <c r="B126" s="106" t="s">
        <v>81</v>
      </c>
      <c r="C126" s="111">
        <v>45</v>
      </c>
      <c r="D126" s="115">
        <v>4.8</v>
      </c>
      <c r="E126" s="115">
        <v>2</v>
      </c>
      <c r="F126" s="115">
        <v>19.600000000000001</v>
      </c>
      <c r="G126" s="115">
        <v>123.3</v>
      </c>
      <c r="H126" s="115">
        <v>0.185</v>
      </c>
      <c r="I126" s="115">
        <v>0.09</v>
      </c>
      <c r="J126" s="115">
        <v>0</v>
      </c>
      <c r="K126" s="115">
        <v>8.5999999999999993E-2</v>
      </c>
      <c r="L126" s="115">
        <v>56.25</v>
      </c>
      <c r="M126" s="115">
        <v>58.1</v>
      </c>
      <c r="N126" s="115">
        <v>18.45</v>
      </c>
      <c r="O126" s="115">
        <v>1.62</v>
      </c>
    </row>
    <row r="127" spans="1:15" ht="30" customHeight="1" x14ac:dyDescent="0.25">
      <c r="A127" s="117" t="s">
        <v>54</v>
      </c>
      <c r="B127" s="128" t="s">
        <v>78</v>
      </c>
      <c r="C127" s="119">
        <v>15</v>
      </c>
      <c r="D127" s="130">
        <v>1.54</v>
      </c>
      <c r="E127" s="130">
        <v>26.51</v>
      </c>
      <c r="F127" s="130">
        <v>7.53</v>
      </c>
      <c r="G127" s="130">
        <v>40.200000000000003</v>
      </c>
      <c r="H127" s="130">
        <v>0.03</v>
      </c>
      <c r="I127" s="130">
        <v>0</v>
      </c>
      <c r="J127" s="130">
        <v>0</v>
      </c>
      <c r="K127" s="130">
        <v>0.45</v>
      </c>
      <c r="L127" s="130">
        <v>6.6</v>
      </c>
      <c r="M127" s="130">
        <v>38.81</v>
      </c>
      <c r="N127" s="130">
        <v>11.4</v>
      </c>
      <c r="O127" s="130">
        <v>0.86</v>
      </c>
    </row>
    <row r="128" spans="1:15" x14ac:dyDescent="0.25">
      <c r="A128" s="110"/>
      <c r="B128" s="28" t="s">
        <v>83</v>
      </c>
      <c r="C128" s="123">
        <f>SUM(C122:C127)</f>
        <v>780</v>
      </c>
      <c r="D128" s="123">
        <f t="shared" ref="D128:O128" si="16">SUM(D122:D127)</f>
        <v>30.64</v>
      </c>
      <c r="E128" s="123">
        <f t="shared" si="16"/>
        <v>66.11</v>
      </c>
      <c r="F128" s="123">
        <f t="shared" si="16"/>
        <v>88.53</v>
      </c>
      <c r="G128" s="123">
        <f t="shared" si="16"/>
        <v>734.6</v>
      </c>
      <c r="H128" s="123">
        <f t="shared" si="16"/>
        <v>0.38500000000000001</v>
      </c>
      <c r="I128" s="123">
        <f t="shared" si="16"/>
        <v>50.090000000000011</v>
      </c>
      <c r="J128" s="123">
        <f t="shared" si="16"/>
        <v>0</v>
      </c>
      <c r="K128" s="123">
        <f t="shared" si="16"/>
        <v>0.73599999999999999</v>
      </c>
      <c r="L128" s="123">
        <f t="shared" si="16"/>
        <v>259.61</v>
      </c>
      <c r="M128" s="123">
        <f t="shared" si="16"/>
        <v>128.91</v>
      </c>
      <c r="N128" s="123">
        <f t="shared" si="16"/>
        <v>211.49</v>
      </c>
      <c r="O128" s="123">
        <f t="shared" si="16"/>
        <v>11.14</v>
      </c>
    </row>
    <row r="129" spans="1:15" x14ac:dyDescent="0.25">
      <c r="A129" s="110"/>
      <c r="B129" s="28" t="s">
        <v>149</v>
      </c>
      <c r="C129" s="123">
        <f t="shared" ref="C129:O129" si="17">C128+C120</f>
        <v>1540</v>
      </c>
      <c r="D129" s="123">
        <f t="shared" si="17"/>
        <v>52.44</v>
      </c>
      <c r="E129" s="123">
        <f t="shared" si="17"/>
        <v>93.91</v>
      </c>
      <c r="F129" s="123">
        <f t="shared" si="17"/>
        <v>202.67999999999998</v>
      </c>
      <c r="G129" s="123">
        <f t="shared" si="17"/>
        <v>1567.25</v>
      </c>
      <c r="H129" s="123">
        <f t="shared" si="17"/>
        <v>0.71100000000000008</v>
      </c>
      <c r="I129" s="123">
        <f t="shared" si="17"/>
        <v>183.36</v>
      </c>
      <c r="J129" s="123">
        <f t="shared" si="17"/>
        <v>16</v>
      </c>
      <c r="K129" s="123">
        <f t="shared" si="17"/>
        <v>1.25</v>
      </c>
      <c r="L129" s="123">
        <f t="shared" si="17"/>
        <v>543.9</v>
      </c>
      <c r="M129" s="123">
        <f t="shared" si="17"/>
        <v>256.31100000000004</v>
      </c>
      <c r="N129" s="123">
        <f t="shared" si="17"/>
        <v>308.51</v>
      </c>
      <c r="O129" s="123">
        <f t="shared" si="17"/>
        <v>17.11</v>
      </c>
    </row>
    <row r="130" spans="1:15" x14ac:dyDescent="0.25">
      <c r="A130" s="186" t="s">
        <v>192</v>
      </c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8"/>
    </row>
    <row r="131" spans="1:15" x14ac:dyDescent="0.25">
      <c r="A131" s="195" t="s">
        <v>69</v>
      </c>
      <c r="B131" s="197" t="s">
        <v>70</v>
      </c>
      <c r="C131" s="195" t="s">
        <v>62</v>
      </c>
      <c r="D131" s="192" t="s">
        <v>71</v>
      </c>
      <c r="E131" s="193"/>
      <c r="F131" s="194"/>
      <c r="G131" s="134" t="s">
        <v>72</v>
      </c>
      <c r="H131" s="134"/>
      <c r="I131" s="192" t="s">
        <v>159</v>
      </c>
      <c r="J131" s="193"/>
      <c r="K131" s="193"/>
      <c r="L131" s="193"/>
      <c r="M131" s="193"/>
      <c r="N131" s="193"/>
      <c r="O131" s="194"/>
    </row>
    <row r="132" spans="1:15" x14ac:dyDescent="0.25">
      <c r="A132" s="196"/>
      <c r="B132" s="198"/>
      <c r="C132" s="196"/>
      <c r="D132" s="134" t="s">
        <v>16</v>
      </c>
      <c r="E132" s="134" t="s">
        <v>17</v>
      </c>
      <c r="F132" s="134" t="s">
        <v>18</v>
      </c>
      <c r="G132" s="134" t="s">
        <v>73</v>
      </c>
      <c r="H132" s="134" t="s">
        <v>74</v>
      </c>
      <c r="I132" s="134" t="s">
        <v>20</v>
      </c>
      <c r="J132" s="134" t="s">
        <v>21</v>
      </c>
      <c r="K132" s="134" t="s">
        <v>75</v>
      </c>
      <c r="L132" s="134" t="s">
        <v>76</v>
      </c>
      <c r="M132" s="134" t="s">
        <v>23</v>
      </c>
      <c r="N132" s="134" t="s">
        <v>24</v>
      </c>
      <c r="O132" s="134" t="s">
        <v>25</v>
      </c>
    </row>
    <row r="133" spans="1:15" x14ac:dyDescent="0.25">
      <c r="A133" s="110"/>
      <c r="B133" s="28" t="s">
        <v>77</v>
      </c>
      <c r="C133" s="28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</row>
    <row r="134" spans="1:15" x14ac:dyDescent="0.25">
      <c r="A134" s="117">
        <v>255</v>
      </c>
      <c r="B134" s="128" t="s">
        <v>221</v>
      </c>
      <c r="C134" s="119">
        <v>180</v>
      </c>
      <c r="D134" s="130">
        <v>5.4</v>
      </c>
      <c r="E134" s="130">
        <v>6.12</v>
      </c>
      <c r="F134" s="130">
        <v>31.23</v>
      </c>
      <c r="G134" s="130">
        <v>181.8</v>
      </c>
      <c r="H134" s="130">
        <v>0</v>
      </c>
      <c r="I134" s="130">
        <v>0</v>
      </c>
      <c r="J134" s="130">
        <v>0</v>
      </c>
      <c r="K134" s="130">
        <v>0</v>
      </c>
      <c r="L134" s="130">
        <v>21.6</v>
      </c>
      <c r="M134" s="130">
        <v>0</v>
      </c>
      <c r="N134" s="130">
        <v>90.6</v>
      </c>
      <c r="O134" s="130">
        <v>3.35</v>
      </c>
    </row>
    <row r="135" spans="1:15" x14ac:dyDescent="0.25">
      <c r="A135" s="117">
        <v>260</v>
      </c>
      <c r="B135" s="124" t="s">
        <v>222</v>
      </c>
      <c r="C135" s="111">
        <v>100</v>
      </c>
      <c r="D135" s="115">
        <v>14</v>
      </c>
      <c r="E135" s="115">
        <v>11.18</v>
      </c>
      <c r="F135" s="115">
        <v>4.58</v>
      </c>
      <c r="G135" s="115">
        <v>154.5</v>
      </c>
      <c r="H135" s="115">
        <v>0</v>
      </c>
      <c r="I135" s="115">
        <v>2.9</v>
      </c>
      <c r="J135" s="115">
        <v>0</v>
      </c>
      <c r="K135" s="115">
        <v>0</v>
      </c>
      <c r="L135" s="115">
        <v>13.28</v>
      </c>
      <c r="M135" s="115">
        <v>0</v>
      </c>
      <c r="N135" s="115">
        <v>4.7</v>
      </c>
      <c r="O135" s="115">
        <v>0.3</v>
      </c>
    </row>
    <row r="136" spans="1:15" x14ac:dyDescent="0.25">
      <c r="A136" s="117" t="s">
        <v>54</v>
      </c>
      <c r="B136" s="106" t="s">
        <v>81</v>
      </c>
      <c r="C136" s="111">
        <v>30</v>
      </c>
      <c r="D136" s="115">
        <v>3.2</v>
      </c>
      <c r="E136" s="115">
        <v>1.4</v>
      </c>
      <c r="F136" s="115">
        <v>13.1</v>
      </c>
      <c r="G136" s="115">
        <v>82.2</v>
      </c>
      <c r="H136" s="115">
        <v>0.123</v>
      </c>
      <c r="I136" s="115">
        <v>0.06</v>
      </c>
      <c r="J136" s="115">
        <v>0</v>
      </c>
      <c r="K136" s="115">
        <v>5.7000000000000002E-2</v>
      </c>
      <c r="L136" s="115">
        <v>37.5</v>
      </c>
      <c r="M136" s="115">
        <v>38.700000000000003</v>
      </c>
      <c r="N136" s="115">
        <v>12.3</v>
      </c>
      <c r="O136" s="115">
        <v>1.08</v>
      </c>
    </row>
    <row r="137" spans="1:15" x14ac:dyDescent="0.25">
      <c r="A137" s="117" t="s">
        <v>56</v>
      </c>
      <c r="B137" s="128" t="s">
        <v>78</v>
      </c>
      <c r="C137" s="119">
        <v>30</v>
      </c>
      <c r="D137" s="130">
        <v>1.9</v>
      </c>
      <c r="E137" s="130">
        <v>0.4</v>
      </c>
      <c r="F137" s="130">
        <v>9.4</v>
      </c>
      <c r="G137" s="130">
        <v>50.2</v>
      </c>
      <c r="H137" s="130">
        <v>0.05</v>
      </c>
      <c r="I137" s="130">
        <v>0</v>
      </c>
      <c r="J137" s="130">
        <v>0</v>
      </c>
      <c r="K137" s="130">
        <v>0.57499999999999996</v>
      </c>
      <c r="L137" s="130">
        <v>8.25</v>
      </c>
      <c r="M137" s="130">
        <v>48.5</v>
      </c>
      <c r="N137" s="130">
        <v>14.25</v>
      </c>
      <c r="O137" s="130">
        <v>1.125</v>
      </c>
    </row>
    <row r="138" spans="1:15" x14ac:dyDescent="0.25">
      <c r="A138" s="117">
        <v>379</v>
      </c>
      <c r="B138" s="128" t="s">
        <v>144</v>
      </c>
      <c r="C138" s="111">
        <v>200</v>
      </c>
      <c r="D138" s="115">
        <v>5.0999999999999996</v>
      </c>
      <c r="E138" s="115">
        <v>4.9000000000000004</v>
      </c>
      <c r="F138" s="115">
        <v>13.35</v>
      </c>
      <c r="G138" s="115">
        <v>117.3</v>
      </c>
      <c r="H138" s="115">
        <v>0.01</v>
      </c>
      <c r="I138" s="115">
        <v>1.5</v>
      </c>
      <c r="J138" s="115">
        <v>0.02</v>
      </c>
      <c r="K138" s="115">
        <v>0</v>
      </c>
      <c r="L138" s="115">
        <v>193.44</v>
      </c>
      <c r="M138" s="115">
        <v>47.4</v>
      </c>
      <c r="N138" s="115">
        <v>43.5</v>
      </c>
      <c r="O138" s="115">
        <v>1.27</v>
      </c>
    </row>
    <row r="139" spans="1:15" x14ac:dyDescent="0.25">
      <c r="A139" s="117" t="s">
        <v>54</v>
      </c>
      <c r="B139" s="114" t="s">
        <v>180</v>
      </c>
      <c r="C139" s="111">
        <v>25</v>
      </c>
      <c r="D139" s="115">
        <v>0.74</v>
      </c>
      <c r="E139" s="115">
        <v>2.66</v>
      </c>
      <c r="F139" s="115">
        <v>23.05</v>
      </c>
      <c r="G139" s="135">
        <v>11.58</v>
      </c>
      <c r="H139" s="115">
        <v>0.03</v>
      </c>
      <c r="I139" s="115">
        <v>0.04</v>
      </c>
      <c r="J139" s="115">
        <v>0</v>
      </c>
      <c r="K139" s="115">
        <v>4.0999999999999996</v>
      </c>
      <c r="L139" s="115">
        <v>0.27</v>
      </c>
      <c r="M139" s="115">
        <v>1.25</v>
      </c>
      <c r="N139" s="115">
        <v>4.8</v>
      </c>
      <c r="O139" s="115">
        <v>39</v>
      </c>
    </row>
    <row r="140" spans="1:15" x14ac:dyDescent="0.25">
      <c r="A140" s="110"/>
      <c r="B140" s="28" t="s">
        <v>79</v>
      </c>
      <c r="C140" s="123">
        <f>C139+C138+C137+C136+C135+210</f>
        <v>595</v>
      </c>
      <c r="D140" s="166">
        <f>D139+D138+D137+D136+D135+D134</f>
        <v>30.340000000000003</v>
      </c>
      <c r="E140" s="166">
        <f t="shared" ref="E140:O140" si="18">E139+E138+E137+E136+E135+E134</f>
        <v>26.66</v>
      </c>
      <c r="F140" s="166">
        <f t="shared" si="18"/>
        <v>94.71</v>
      </c>
      <c r="G140" s="166">
        <f t="shared" si="18"/>
        <v>597.57999999999993</v>
      </c>
      <c r="H140" s="166">
        <f t="shared" si="18"/>
        <v>0.21299999999999999</v>
      </c>
      <c r="I140" s="166">
        <f t="shared" si="18"/>
        <v>4.5</v>
      </c>
      <c r="J140" s="166">
        <f t="shared" si="18"/>
        <v>0.02</v>
      </c>
      <c r="K140" s="166">
        <f t="shared" si="18"/>
        <v>4.7320000000000002</v>
      </c>
      <c r="L140" s="166">
        <f t="shared" si="18"/>
        <v>274.34000000000003</v>
      </c>
      <c r="M140" s="166">
        <f t="shared" si="18"/>
        <v>135.85000000000002</v>
      </c>
      <c r="N140" s="166">
        <f t="shared" si="18"/>
        <v>170.14999999999998</v>
      </c>
      <c r="O140" s="166">
        <f t="shared" si="18"/>
        <v>46.125</v>
      </c>
    </row>
    <row r="141" spans="1:15" x14ac:dyDescent="0.25">
      <c r="A141" s="110"/>
      <c r="B141" s="28" t="s">
        <v>80</v>
      </c>
      <c r="C141" s="116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</row>
    <row r="142" spans="1:15" ht="31.5" x14ac:dyDescent="0.25">
      <c r="A142" s="117">
        <v>71</v>
      </c>
      <c r="B142" s="118" t="s">
        <v>173</v>
      </c>
      <c r="C142" s="119">
        <v>60</v>
      </c>
      <c r="D142" s="130">
        <v>0.4</v>
      </c>
      <c r="E142" s="130">
        <v>0.1</v>
      </c>
      <c r="F142" s="130">
        <v>1.3</v>
      </c>
      <c r="G142" s="130">
        <v>7</v>
      </c>
      <c r="H142" s="130">
        <v>1.4999999999999999E-2</v>
      </c>
      <c r="I142" s="130">
        <v>10</v>
      </c>
      <c r="J142" s="130">
        <v>5</v>
      </c>
      <c r="K142" s="130">
        <v>0.05</v>
      </c>
      <c r="L142" s="130">
        <v>11.5</v>
      </c>
      <c r="M142" s="130">
        <v>21</v>
      </c>
      <c r="N142" s="130">
        <v>7</v>
      </c>
      <c r="O142" s="130">
        <v>0.3</v>
      </c>
    </row>
    <row r="143" spans="1:15" ht="31.5" x14ac:dyDescent="0.25">
      <c r="A143" s="117">
        <v>70</v>
      </c>
      <c r="B143" s="118" t="s">
        <v>172</v>
      </c>
      <c r="C143" s="119">
        <v>60</v>
      </c>
      <c r="D143" s="130">
        <v>0.42</v>
      </c>
      <c r="E143" s="130">
        <v>0.06</v>
      </c>
      <c r="F143" s="130">
        <v>1.1399999999999999</v>
      </c>
      <c r="G143" s="130">
        <v>9.6</v>
      </c>
      <c r="H143" s="130">
        <v>0.02</v>
      </c>
      <c r="I143" s="130">
        <v>4.2</v>
      </c>
      <c r="J143" s="130">
        <v>0</v>
      </c>
      <c r="K143" s="130">
        <v>0</v>
      </c>
      <c r="L143" s="130">
        <v>20.399999999999999</v>
      </c>
      <c r="M143" s="130">
        <v>18</v>
      </c>
      <c r="N143" s="130">
        <v>8.4</v>
      </c>
      <c r="O143" s="130">
        <v>0.3</v>
      </c>
    </row>
    <row r="144" spans="1:15" x14ac:dyDescent="0.25">
      <c r="A144" s="117">
        <v>99</v>
      </c>
      <c r="B144" s="128" t="s">
        <v>223</v>
      </c>
      <c r="C144" s="119">
        <v>200</v>
      </c>
      <c r="D144" s="130">
        <v>7.11</v>
      </c>
      <c r="E144" s="130">
        <v>8.8000000000000007</v>
      </c>
      <c r="F144" s="130">
        <v>10.98</v>
      </c>
      <c r="G144" s="130">
        <v>149.99</v>
      </c>
      <c r="H144" s="130">
        <v>0.11</v>
      </c>
      <c r="I144" s="130">
        <v>18.100000000000001</v>
      </c>
      <c r="J144" s="130">
        <v>0</v>
      </c>
      <c r="K144" s="130">
        <v>0</v>
      </c>
      <c r="L144" s="130">
        <v>26.04</v>
      </c>
      <c r="M144" s="130">
        <v>0</v>
      </c>
      <c r="N144" s="130">
        <v>0</v>
      </c>
      <c r="O144" s="130">
        <v>1.64</v>
      </c>
    </row>
    <row r="145" spans="1:15" x14ac:dyDescent="0.25">
      <c r="A145" s="169">
        <v>449</v>
      </c>
      <c r="B145" s="170" t="s">
        <v>57</v>
      </c>
      <c r="C145" s="111">
        <v>240</v>
      </c>
      <c r="D145" s="115">
        <v>20.16</v>
      </c>
      <c r="E145" s="115">
        <v>19.79</v>
      </c>
      <c r="F145" s="115">
        <v>47.4</v>
      </c>
      <c r="G145" s="115">
        <v>471</v>
      </c>
      <c r="H145" s="115">
        <v>0</v>
      </c>
      <c r="I145" s="115">
        <v>11.16</v>
      </c>
      <c r="J145" s="115">
        <v>0</v>
      </c>
      <c r="K145" s="115">
        <v>0</v>
      </c>
      <c r="L145" s="115">
        <v>41.27</v>
      </c>
      <c r="M145" s="115">
        <v>0</v>
      </c>
      <c r="N145" s="115">
        <v>47.18</v>
      </c>
      <c r="O145" s="115">
        <v>2.16</v>
      </c>
    </row>
    <row r="146" spans="1:15" x14ac:dyDescent="0.25">
      <c r="A146" s="117">
        <v>388</v>
      </c>
      <c r="B146" s="128" t="s">
        <v>165</v>
      </c>
      <c r="C146" s="119">
        <v>200</v>
      </c>
      <c r="D146" s="130">
        <v>0.4</v>
      </c>
      <c r="E146" s="130">
        <v>0.2</v>
      </c>
      <c r="F146" s="130">
        <v>23.8</v>
      </c>
      <c r="G146" s="130">
        <v>100</v>
      </c>
      <c r="H146" s="130">
        <v>0</v>
      </c>
      <c r="I146" s="130">
        <v>110</v>
      </c>
      <c r="J146" s="130">
        <v>0</v>
      </c>
      <c r="K146" s="130">
        <v>0</v>
      </c>
      <c r="L146" s="130">
        <v>14</v>
      </c>
      <c r="M146" s="130">
        <v>2</v>
      </c>
      <c r="N146" s="130">
        <v>4</v>
      </c>
      <c r="O146" s="130">
        <v>0.6</v>
      </c>
    </row>
    <row r="147" spans="1:15" x14ac:dyDescent="0.25">
      <c r="A147" s="117" t="s">
        <v>54</v>
      </c>
      <c r="B147" s="128" t="s">
        <v>81</v>
      </c>
      <c r="C147" s="119">
        <v>45</v>
      </c>
      <c r="D147" s="130">
        <v>4.8</v>
      </c>
      <c r="E147" s="130">
        <v>2</v>
      </c>
      <c r="F147" s="130">
        <v>19.600000000000001</v>
      </c>
      <c r="G147" s="130">
        <v>123.3</v>
      </c>
      <c r="H147" s="130">
        <v>0.185</v>
      </c>
      <c r="I147" s="130">
        <v>0.09</v>
      </c>
      <c r="J147" s="130">
        <v>0</v>
      </c>
      <c r="K147" s="130">
        <v>8.5999999999999993E-2</v>
      </c>
      <c r="L147" s="130">
        <v>56.25</v>
      </c>
      <c r="M147" s="130">
        <v>58.1</v>
      </c>
      <c r="N147" s="130">
        <v>18.45</v>
      </c>
      <c r="O147" s="130">
        <v>1.62</v>
      </c>
    </row>
    <row r="148" spans="1:15" ht="30" customHeight="1" x14ac:dyDescent="0.25">
      <c r="A148" s="117" t="s">
        <v>54</v>
      </c>
      <c r="B148" s="128" t="s">
        <v>78</v>
      </c>
      <c r="C148" s="119">
        <v>15</v>
      </c>
      <c r="D148" s="130">
        <v>2.15</v>
      </c>
      <c r="E148" s="130">
        <v>0.2</v>
      </c>
      <c r="F148" s="130">
        <v>5.25</v>
      </c>
      <c r="G148" s="130">
        <v>30.15</v>
      </c>
      <c r="H148" s="130">
        <v>0.03</v>
      </c>
      <c r="I148" s="130">
        <v>0</v>
      </c>
      <c r="J148" s="130">
        <v>0</v>
      </c>
      <c r="K148" s="130">
        <v>0.45</v>
      </c>
      <c r="L148" s="130">
        <v>6.6</v>
      </c>
      <c r="M148" s="130">
        <v>38.81</v>
      </c>
      <c r="N148" s="130">
        <v>11.4</v>
      </c>
      <c r="O148" s="130">
        <v>0.86</v>
      </c>
    </row>
    <row r="149" spans="1:15" x14ac:dyDescent="0.25">
      <c r="A149" s="117" t="s">
        <v>54</v>
      </c>
      <c r="B149" s="106" t="s">
        <v>141</v>
      </c>
      <c r="C149" s="111">
        <v>120</v>
      </c>
      <c r="D149" s="130">
        <v>0.3</v>
      </c>
      <c r="E149" s="130">
        <v>0.2</v>
      </c>
      <c r="F149" s="130">
        <v>13.7</v>
      </c>
      <c r="G149" s="130" t="s">
        <v>206</v>
      </c>
      <c r="H149" s="130">
        <v>0.02</v>
      </c>
      <c r="I149" s="130">
        <v>5.52</v>
      </c>
      <c r="J149" s="130">
        <v>3.6</v>
      </c>
      <c r="K149" s="130">
        <v>0.216</v>
      </c>
      <c r="L149" s="130">
        <v>7.2</v>
      </c>
      <c r="M149" s="130">
        <v>13.2</v>
      </c>
      <c r="N149" s="130">
        <v>6</v>
      </c>
      <c r="O149" s="130">
        <v>0.14399999999999999</v>
      </c>
    </row>
    <row r="150" spans="1:15" x14ac:dyDescent="0.25">
      <c r="A150" s="110"/>
      <c r="B150" s="28" t="s">
        <v>83</v>
      </c>
      <c r="C150" s="111">
        <f>C149+C148+C147+C146+C145+C144+C143</f>
        <v>880</v>
      </c>
      <c r="D150" s="136">
        <f>D149+D148+D147+D146+D145+D144+D143</f>
        <v>35.340000000000003</v>
      </c>
      <c r="E150" s="136">
        <f>E149+E148+E147+E146+E145+E144+E143</f>
        <v>31.25</v>
      </c>
      <c r="F150" s="136">
        <f>F149+F148+F147+F146+F145+F144+F143</f>
        <v>121.87</v>
      </c>
      <c r="G150" s="136">
        <f>G148+G147+G146+G145+G144+G143</f>
        <v>884.04000000000008</v>
      </c>
      <c r="H150" s="136">
        <f t="shared" ref="H150:O150" si="19">H149+H148+H147+H146+H145+H144+H143</f>
        <v>0.36499999999999999</v>
      </c>
      <c r="I150" s="136">
        <f t="shared" si="19"/>
        <v>149.07</v>
      </c>
      <c r="J150" s="136">
        <f t="shared" si="19"/>
        <v>3.6</v>
      </c>
      <c r="K150" s="136">
        <f t="shared" si="19"/>
        <v>0.752</v>
      </c>
      <c r="L150" s="136">
        <f t="shared" si="19"/>
        <v>171.76</v>
      </c>
      <c r="M150" s="136">
        <f t="shared" si="19"/>
        <v>130.11000000000001</v>
      </c>
      <c r="N150" s="136">
        <f t="shared" si="19"/>
        <v>95.43</v>
      </c>
      <c r="O150" s="136">
        <f t="shared" si="19"/>
        <v>7.3239999999999998</v>
      </c>
    </row>
    <row r="151" spans="1:15" x14ac:dyDescent="0.25">
      <c r="A151" s="110"/>
      <c r="B151" s="28" t="s">
        <v>149</v>
      </c>
      <c r="C151" s="122">
        <f t="shared" ref="C151:O151" si="20">C150+C140</f>
        <v>1475</v>
      </c>
      <c r="D151" s="62">
        <f t="shared" si="20"/>
        <v>65.680000000000007</v>
      </c>
      <c r="E151" s="62">
        <f t="shared" si="20"/>
        <v>57.91</v>
      </c>
      <c r="F151" s="62">
        <f t="shared" si="20"/>
        <v>216.57999999999998</v>
      </c>
      <c r="G151" s="62">
        <f t="shared" si="20"/>
        <v>1481.62</v>
      </c>
      <c r="H151" s="62">
        <f t="shared" si="20"/>
        <v>0.57799999999999996</v>
      </c>
      <c r="I151" s="62">
        <f t="shared" si="20"/>
        <v>153.57</v>
      </c>
      <c r="J151" s="62">
        <f t="shared" si="20"/>
        <v>3.62</v>
      </c>
      <c r="K151" s="62">
        <f t="shared" si="20"/>
        <v>5.484</v>
      </c>
      <c r="L151" s="62">
        <f t="shared" si="20"/>
        <v>446.1</v>
      </c>
      <c r="M151" s="62">
        <f t="shared" si="20"/>
        <v>265.96000000000004</v>
      </c>
      <c r="N151" s="62">
        <f t="shared" si="20"/>
        <v>265.58</v>
      </c>
      <c r="O151" s="62">
        <f t="shared" si="20"/>
        <v>53.448999999999998</v>
      </c>
    </row>
    <row r="152" spans="1:15" ht="29.25" customHeight="1" x14ac:dyDescent="0.25">
      <c r="A152" s="186" t="s">
        <v>193</v>
      </c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8"/>
    </row>
    <row r="153" spans="1:15" x14ac:dyDescent="0.25">
      <c r="A153" s="195" t="s">
        <v>69</v>
      </c>
      <c r="B153" s="197" t="s">
        <v>70</v>
      </c>
      <c r="C153" s="195" t="s">
        <v>62</v>
      </c>
      <c r="D153" s="192" t="s">
        <v>71</v>
      </c>
      <c r="E153" s="193"/>
      <c r="F153" s="194"/>
      <c r="G153" s="134" t="s">
        <v>72</v>
      </c>
      <c r="H153" s="134"/>
      <c r="I153" s="192" t="s">
        <v>159</v>
      </c>
      <c r="J153" s="193"/>
      <c r="K153" s="193"/>
      <c r="L153" s="193"/>
      <c r="M153" s="193"/>
      <c r="N153" s="193"/>
      <c r="O153" s="194"/>
    </row>
    <row r="154" spans="1:15" x14ac:dyDescent="0.25">
      <c r="A154" s="196"/>
      <c r="B154" s="198"/>
      <c r="C154" s="196"/>
      <c r="D154" s="134" t="s">
        <v>16</v>
      </c>
      <c r="E154" s="134" t="s">
        <v>17</v>
      </c>
      <c r="F154" s="134" t="s">
        <v>18</v>
      </c>
      <c r="G154" s="134" t="s">
        <v>73</v>
      </c>
      <c r="H154" s="134" t="s">
        <v>74</v>
      </c>
      <c r="I154" s="134" t="s">
        <v>20</v>
      </c>
      <c r="J154" s="134" t="s">
        <v>21</v>
      </c>
      <c r="K154" s="134" t="s">
        <v>75</v>
      </c>
      <c r="L154" s="134" t="s">
        <v>76</v>
      </c>
      <c r="M154" s="134" t="s">
        <v>23</v>
      </c>
      <c r="N154" s="134" t="s">
        <v>24</v>
      </c>
      <c r="O154" s="134" t="s">
        <v>25</v>
      </c>
    </row>
    <row r="155" spans="1:15" x14ac:dyDescent="0.25">
      <c r="A155" s="110"/>
      <c r="B155" s="28" t="s">
        <v>77</v>
      </c>
      <c r="C155" s="28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</row>
    <row r="156" spans="1:15" x14ac:dyDescent="0.25">
      <c r="A156" s="117">
        <v>421</v>
      </c>
      <c r="B156" s="128" t="s">
        <v>208</v>
      </c>
      <c r="C156" s="111" t="s">
        <v>211</v>
      </c>
      <c r="D156" s="115">
        <v>9.67</v>
      </c>
      <c r="E156" s="115">
        <v>10.19</v>
      </c>
      <c r="F156" s="115">
        <v>41.36</v>
      </c>
      <c r="G156" s="115">
        <v>281.3</v>
      </c>
      <c r="H156" s="115">
        <v>0.1</v>
      </c>
      <c r="I156" s="115">
        <v>2</v>
      </c>
      <c r="J156" s="115">
        <v>40</v>
      </c>
      <c r="K156" s="115">
        <v>0</v>
      </c>
      <c r="L156" s="115">
        <v>598</v>
      </c>
      <c r="M156" s="115">
        <v>166.67</v>
      </c>
      <c r="N156" s="115">
        <v>46.67</v>
      </c>
      <c r="O156" s="115">
        <v>3</v>
      </c>
    </row>
    <row r="157" spans="1:15" x14ac:dyDescent="0.25">
      <c r="A157" s="117">
        <v>14</v>
      </c>
      <c r="B157" s="128" t="s">
        <v>212</v>
      </c>
      <c r="C157" s="111">
        <v>10</v>
      </c>
      <c r="D157" s="115">
        <v>0.1</v>
      </c>
      <c r="E157" s="115">
        <v>7.2</v>
      </c>
      <c r="F157" s="115">
        <v>0.1</v>
      </c>
      <c r="G157" s="115">
        <v>57</v>
      </c>
      <c r="H157" s="115">
        <v>0</v>
      </c>
      <c r="I157" s="115">
        <v>0</v>
      </c>
      <c r="J157" s="115">
        <v>0</v>
      </c>
      <c r="K157" s="115">
        <v>0</v>
      </c>
      <c r="L157" s="115">
        <v>1.2</v>
      </c>
      <c r="M157" s="115">
        <v>0</v>
      </c>
      <c r="N157" s="115">
        <v>0.04</v>
      </c>
      <c r="O157" s="115">
        <v>0.02</v>
      </c>
    </row>
    <row r="158" spans="1:15" x14ac:dyDescent="0.25">
      <c r="A158" s="117">
        <v>209</v>
      </c>
      <c r="B158" s="128" t="s">
        <v>214</v>
      </c>
      <c r="C158" s="111">
        <v>40</v>
      </c>
      <c r="D158" s="115">
        <v>5.0999999999999996</v>
      </c>
      <c r="E158" s="115">
        <v>4.5999999999999996</v>
      </c>
      <c r="F158" s="115">
        <v>0.3</v>
      </c>
      <c r="G158" s="115">
        <v>63</v>
      </c>
      <c r="H158" s="115">
        <v>0</v>
      </c>
      <c r="I158" s="115">
        <v>0</v>
      </c>
      <c r="J158" s="115">
        <v>0</v>
      </c>
      <c r="K158" s="115">
        <v>0</v>
      </c>
      <c r="L158" s="115">
        <v>22</v>
      </c>
      <c r="M158" s="115">
        <v>1E-3</v>
      </c>
      <c r="N158" s="115">
        <v>4.8</v>
      </c>
      <c r="O158" s="115">
        <v>1</v>
      </c>
    </row>
    <row r="159" spans="1:15" x14ac:dyDescent="0.25">
      <c r="A159" s="117">
        <v>294</v>
      </c>
      <c r="B159" s="118" t="s">
        <v>184</v>
      </c>
      <c r="C159" s="111" t="s">
        <v>185</v>
      </c>
      <c r="D159" s="115">
        <v>7.0000000000000007E-2</v>
      </c>
      <c r="E159" s="115">
        <v>0.01</v>
      </c>
      <c r="F159" s="115">
        <v>15.31</v>
      </c>
      <c r="G159" s="115">
        <v>61.62</v>
      </c>
      <c r="H159" s="115">
        <v>0</v>
      </c>
      <c r="I159" s="130">
        <v>2.2000000000000002</v>
      </c>
      <c r="J159" s="130">
        <v>0</v>
      </c>
      <c r="K159" s="130">
        <v>0</v>
      </c>
      <c r="L159" s="130">
        <v>12</v>
      </c>
      <c r="M159" s="115">
        <v>4</v>
      </c>
      <c r="N159" s="115">
        <v>4</v>
      </c>
      <c r="O159" s="115">
        <v>0.8</v>
      </c>
    </row>
    <row r="160" spans="1:15" x14ac:dyDescent="0.25">
      <c r="A160" s="117" t="s">
        <v>56</v>
      </c>
      <c r="B160" s="128" t="s">
        <v>78</v>
      </c>
      <c r="C160" s="119">
        <v>30</v>
      </c>
      <c r="D160" s="130">
        <v>1.9</v>
      </c>
      <c r="E160" s="130">
        <v>0.4</v>
      </c>
      <c r="F160" s="130">
        <v>9.4</v>
      </c>
      <c r="G160" s="130">
        <v>50.2</v>
      </c>
      <c r="H160" s="130">
        <v>0.05</v>
      </c>
      <c r="I160" s="130">
        <v>0</v>
      </c>
      <c r="J160" s="130">
        <v>0</v>
      </c>
      <c r="K160" s="130">
        <v>0.57499999999999996</v>
      </c>
      <c r="L160" s="130">
        <v>8.25</v>
      </c>
      <c r="M160" s="130">
        <v>48.5</v>
      </c>
      <c r="N160" s="130">
        <v>14.25</v>
      </c>
      <c r="O160" s="130">
        <v>1.125</v>
      </c>
    </row>
    <row r="161" spans="1:15" x14ac:dyDescent="0.25">
      <c r="A161" s="117" t="s">
        <v>54</v>
      </c>
      <c r="B161" s="106" t="s">
        <v>81</v>
      </c>
      <c r="C161" s="111">
        <v>30</v>
      </c>
      <c r="D161" s="115">
        <v>3.2</v>
      </c>
      <c r="E161" s="115">
        <v>1.4</v>
      </c>
      <c r="F161" s="115">
        <v>13.1</v>
      </c>
      <c r="G161" s="115">
        <v>82.2</v>
      </c>
      <c r="H161" s="115">
        <v>0.123</v>
      </c>
      <c r="I161" s="115">
        <v>0.06</v>
      </c>
      <c r="J161" s="115">
        <v>0</v>
      </c>
      <c r="K161" s="115">
        <v>5.7000000000000002E-2</v>
      </c>
      <c r="L161" s="115">
        <v>37.5</v>
      </c>
      <c r="M161" s="115">
        <v>38.700000000000003</v>
      </c>
      <c r="N161" s="115">
        <v>12.3</v>
      </c>
      <c r="O161" s="115">
        <v>1.08</v>
      </c>
    </row>
    <row r="162" spans="1:15" x14ac:dyDescent="0.25">
      <c r="A162" s="117" t="s">
        <v>160</v>
      </c>
      <c r="B162" s="114" t="s">
        <v>139</v>
      </c>
      <c r="C162" s="111">
        <v>200</v>
      </c>
      <c r="D162" s="115">
        <v>5.6</v>
      </c>
      <c r="E162" s="115">
        <v>6.38</v>
      </c>
      <c r="F162" s="115">
        <v>8.18</v>
      </c>
      <c r="G162" s="135">
        <v>112.24</v>
      </c>
      <c r="H162" s="115">
        <v>0.08</v>
      </c>
      <c r="I162" s="115">
        <v>1.4</v>
      </c>
      <c r="J162" s="115">
        <v>40</v>
      </c>
      <c r="K162" s="115">
        <v>0</v>
      </c>
      <c r="L162" s="115">
        <v>240</v>
      </c>
      <c r="M162" s="115">
        <v>180</v>
      </c>
      <c r="N162" s="115">
        <v>28</v>
      </c>
      <c r="O162" s="115">
        <v>0.2</v>
      </c>
    </row>
    <row r="163" spans="1:15" x14ac:dyDescent="0.25">
      <c r="A163" s="110"/>
      <c r="B163" s="28" t="s">
        <v>79</v>
      </c>
      <c r="C163" s="125">
        <f>C162+C161+C160+C158+C157+180+207</f>
        <v>697</v>
      </c>
      <c r="D163" s="136">
        <f>D162+D161+D160+D159+D158+D157+D156</f>
        <v>25.64</v>
      </c>
      <c r="E163" s="136">
        <f t="shared" ref="E163:O163" si="21">E162+E161+E160+E159+E158+E157+E156</f>
        <v>30.18</v>
      </c>
      <c r="F163" s="136">
        <f t="shared" si="21"/>
        <v>87.75</v>
      </c>
      <c r="G163" s="136">
        <f t="shared" si="21"/>
        <v>707.56</v>
      </c>
      <c r="H163" s="136">
        <f t="shared" si="21"/>
        <v>0.35299999999999998</v>
      </c>
      <c r="I163" s="136">
        <f t="shared" si="21"/>
        <v>5.66</v>
      </c>
      <c r="J163" s="136">
        <f t="shared" si="21"/>
        <v>80</v>
      </c>
      <c r="K163" s="136">
        <f t="shared" si="21"/>
        <v>0.63200000000000001</v>
      </c>
      <c r="L163" s="136">
        <f t="shared" si="21"/>
        <v>918.95</v>
      </c>
      <c r="M163" s="136">
        <f t="shared" si="21"/>
        <v>437.87099999999998</v>
      </c>
      <c r="N163" s="136">
        <f t="shared" si="21"/>
        <v>110.06</v>
      </c>
      <c r="O163" s="136">
        <f t="shared" si="21"/>
        <v>7.2249999999999996</v>
      </c>
    </row>
    <row r="164" spans="1:15" x14ac:dyDescent="0.25">
      <c r="A164" s="110"/>
      <c r="B164" s="28" t="s">
        <v>80</v>
      </c>
      <c r="C164" s="120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</row>
    <row r="165" spans="1:15" ht="31.5" x14ac:dyDescent="0.25">
      <c r="A165" s="117">
        <v>71</v>
      </c>
      <c r="B165" s="128" t="s">
        <v>170</v>
      </c>
      <c r="C165" s="119">
        <v>60</v>
      </c>
      <c r="D165" s="130">
        <v>0.7</v>
      </c>
      <c r="E165" s="130">
        <v>0.1</v>
      </c>
      <c r="F165" s="130">
        <v>3.1</v>
      </c>
      <c r="G165" s="130">
        <v>14.4</v>
      </c>
      <c r="H165" s="130">
        <v>0.04</v>
      </c>
      <c r="I165" s="130">
        <v>15</v>
      </c>
      <c r="J165" s="130">
        <v>25.2</v>
      </c>
      <c r="K165" s="130">
        <v>0.28000000000000003</v>
      </c>
      <c r="L165" s="130">
        <v>6</v>
      </c>
      <c r="M165" s="130">
        <v>14.4</v>
      </c>
      <c r="N165" s="130">
        <v>6.6</v>
      </c>
      <c r="O165" s="130">
        <v>0.54</v>
      </c>
    </row>
    <row r="166" spans="1:15" ht="31.5" x14ac:dyDescent="0.25">
      <c r="A166" s="117">
        <v>70</v>
      </c>
      <c r="B166" s="128" t="s">
        <v>171</v>
      </c>
      <c r="C166" s="119">
        <v>60</v>
      </c>
      <c r="D166" s="130">
        <v>0.7</v>
      </c>
      <c r="E166" s="130">
        <v>0.1</v>
      </c>
      <c r="F166" s="130">
        <v>3.1</v>
      </c>
      <c r="G166" s="130">
        <v>14.4</v>
      </c>
      <c r="H166" s="130">
        <v>0.04</v>
      </c>
      <c r="I166" s="130">
        <v>15</v>
      </c>
      <c r="J166" s="130">
        <v>25.2</v>
      </c>
      <c r="K166" s="130">
        <v>0.28000000000000003</v>
      </c>
      <c r="L166" s="130">
        <v>6</v>
      </c>
      <c r="M166" s="130">
        <v>14.4</v>
      </c>
      <c r="N166" s="130">
        <v>6.6</v>
      </c>
      <c r="O166" s="130">
        <v>0.54</v>
      </c>
    </row>
    <row r="167" spans="1:15" ht="31.5" x14ac:dyDescent="0.25">
      <c r="A167" s="117">
        <v>46</v>
      </c>
      <c r="B167" s="113" t="s">
        <v>224</v>
      </c>
      <c r="C167" s="111">
        <v>200</v>
      </c>
      <c r="D167" s="115">
        <v>3</v>
      </c>
      <c r="E167" s="115">
        <v>2.63</v>
      </c>
      <c r="F167" s="115">
        <v>13.47</v>
      </c>
      <c r="G167" s="115">
        <v>89.55</v>
      </c>
      <c r="H167" s="115">
        <v>0</v>
      </c>
      <c r="I167" s="115">
        <v>10.9</v>
      </c>
      <c r="J167" s="115">
        <v>0</v>
      </c>
      <c r="K167" s="115">
        <v>0</v>
      </c>
      <c r="L167" s="115">
        <v>22.47</v>
      </c>
      <c r="M167" s="115">
        <v>0</v>
      </c>
      <c r="N167" s="115">
        <v>11.8</v>
      </c>
      <c r="O167" s="115">
        <v>1.22</v>
      </c>
    </row>
    <row r="168" spans="1:15" ht="31.5" x14ac:dyDescent="0.25">
      <c r="A168" s="117">
        <v>394</v>
      </c>
      <c r="B168" s="128" t="s">
        <v>137</v>
      </c>
      <c r="C168" s="119">
        <v>250</v>
      </c>
      <c r="D168" s="130">
        <v>25.61</v>
      </c>
      <c r="E168" s="130">
        <v>19.690000000000001</v>
      </c>
      <c r="F168" s="130">
        <v>25.14</v>
      </c>
      <c r="G168" s="130">
        <v>379.61</v>
      </c>
      <c r="H168" s="130">
        <v>0</v>
      </c>
      <c r="I168" s="130">
        <v>11.42</v>
      </c>
      <c r="J168" s="130">
        <v>0</v>
      </c>
      <c r="K168" s="130">
        <v>0</v>
      </c>
      <c r="L168" s="130">
        <v>40</v>
      </c>
      <c r="M168" s="130">
        <v>0</v>
      </c>
      <c r="N168" s="130">
        <v>54.76</v>
      </c>
      <c r="O168" s="130">
        <v>3.49</v>
      </c>
    </row>
    <row r="169" spans="1:15" x14ac:dyDescent="0.25">
      <c r="A169" s="169" t="s">
        <v>54</v>
      </c>
      <c r="B169" s="171" t="s">
        <v>129</v>
      </c>
      <c r="C169" s="111">
        <v>200</v>
      </c>
      <c r="D169" s="115">
        <v>1</v>
      </c>
      <c r="E169" s="115">
        <v>0.2</v>
      </c>
      <c r="F169" s="115">
        <v>20.2</v>
      </c>
      <c r="G169" s="115">
        <v>92</v>
      </c>
      <c r="H169" s="115">
        <v>0.02</v>
      </c>
      <c r="I169" s="115">
        <v>4</v>
      </c>
      <c r="J169" s="115">
        <v>0</v>
      </c>
      <c r="K169" s="115">
        <v>0.2</v>
      </c>
      <c r="L169" s="115">
        <v>14</v>
      </c>
      <c r="M169" s="115">
        <v>14</v>
      </c>
      <c r="N169" s="115">
        <v>8</v>
      </c>
      <c r="O169" s="115">
        <v>2.8</v>
      </c>
    </row>
    <row r="170" spans="1:15" x14ac:dyDescent="0.25">
      <c r="A170" s="117" t="s">
        <v>54</v>
      </c>
      <c r="B170" s="128" t="s">
        <v>78</v>
      </c>
      <c r="C170" s="119">
        <v>15</v>
      </c>
      <c r="D170" s="130">
        <v>2.15</v>
      </c>
      <c r="E170" s="130">
        <v>0.2</v>
      </c>
      <c r="F170" s="130">
        <v>5.25</v>
      </c>
      <c r="G170" s="130">
        <v>30.15</v>
      </c>
      <c r="H170" s="130">
        <v>0.03</v>
      </c>
      <c r="I170" s="130">
        <v>0</v>
      </c>
      <c r="J170" s="130">
        <v>0</v>
      </c>
      <c r="K170" s="130">
        <v>0.45</v>
      </c>
      <c r="L170" s="130">
        <v>6.6</v>
      </c>
      <c r="M170" s="130">
        <v>38.81</v>
      </c>
      <c r="N170" s="130">
        <v>11.4</v>
      </c>
      <c r="O170" s="130">
        <v>0.86</v>
      </c>
    </row>
    <row r="171" spans="1:15" x14ac:dyDescent="0.25">
      <c r="A171" s="117" t="s">
        <v>54</v>
      </c>
      <c r="B171" s="106" t="s">
        <v>81</v>
      </c>
      <c r="C171" s="111">
        <v>45</v>
      </c>
      <c r="D171" s="115">
        <v>4.8</v>
      </c>
      <c r="E171" s="115">
        <v>2</v>
      </c>
      <c r="F171" s="115">
        <v>19.600000000000001</v>
      </c>
      <c r="G171" s="115">
        <v>123.3</v>
      </c>
      <c r="H171" s="115">
        <v>0.185</v>
      </c>
      <c r="I171" s="115">
        <v>0.09</v>
      </c>
      <c r="J171" s="115">
        <v>0</v>
      </c>
      <c r="K171" s="115">
        <v>8.5999999999999993E-2</v>
      </c>
      <c r="L171" s="115">
        <v>56.25</v>
      </c>
      <c r="M171" s="115">
        <v>58.1</v>
      </c>
      <c r="N171" s="115">
        <v>18.45</v>
      </c>
      <c r="O171" s="115">
        <v>1.62</v>
      </c>
    </row>
    <row r="172" spans="1:15" x14ac:dyDescent="0.25">
      <c r="A172" s="110"/>
      <c r="B172" s="28" t="s">
        <v>83</v>
      </c>
      <c r="C172" s="123">
        <f>C171+C170+C168+C167+C166+130</f>
        <v>700</v>
      </c>
      <c r="D172" s="166">
        <f>D171+D170+D169+D168+D167+D166</f>
        <v>37.260000000000005</v>
      </c>
      <c r="E172" s="166">
        <f t="shared" ref="E172:O172" si="22">E171+E170+E169+E168+E167+E166</f>
        <v>24.820000000000004</v>
      </c>
      <c r="F172" s="166">
        <f t="shared" si="22"/>
        <v>86.759999999999991</v>
      </c>
      <c r="G172" s="166">
        <f t="shared" si="22"/>
        <v>729.00999999999988</v>
      </c>
      <c r="H172" s="166">
        <f t="shared" si="22"/>
        <v>0.27499999999999997</v>
      </c>
      <c r="I172" s="166">
        <f t="shared" si="22"/>
        <v>41.41</v>
      </c>
      <c r="J172" s="166">
        <f t="shared" si="22"/>
        <v>25.2</v>
      </c>
      <c r="K172" s="166">
        <f t="shared" si="22"/>
        <v>1.016</v>
      </c>
      <c r="L172" s="166">
        <f t="shared" si="22"/>
        <v>145.32</v>
      </c>
      <c r="M172" s="166">
        <f t="shared" si="22"/>
        <v>125.31</v>
      </c>
      <c r="N172" s="166">
        <f t="shared" si="22"/>
        <v>111.00999999999999</v>
      </c>
      <c r="O172" s="166">
        <f t="shared" si="22"/>
        <v>10.530000000000001</v>
      </c>
    </row>
    <row r="173" spans="1:15" x14ac:dyDescent="0.25">
      <c r="A173" s="110"/>
      <c r="B173" s="28" t="s">
        <v>149</v>
      </c>
      <c r="C173" s="123">
        <f t="shared" ref="C173" si="23">C172+C163</f>
        <v>1397</v>
      </c>
      <c r="D173" s="166">
        <f>D172+D163</f>
        <v>62.900000000000006</v>
      </c>
      <c r="E173" s="166">
        <f t="shared" ref="E173:O173" si="24">E172+E163</f>
        <v>55</v>
      </c>
      <c r="F173" s="166">
        <f t="shared" si="24"/>
        <v>174.51</v>
      </c>
      <c r="G173" s="166">
        <f t="shared" si="24"/>
        <v>1436.5699999999997</v>
      </c>
      <c r="H173" s="166">
        <f t="shared" si="24"/>
        <v>0.62799999999999989</v>
      </c>
      <c r="I173" s="166">
        <f t="shared" si="24"/>
        <v>47.069999999999993</v>
      </c>
      <c r="J173" s="166">
        <f t="shared" si="24"/>
        <v>105.2</v>
      </c>
      <c r="K173" s="166">
        <f t="shared" si="24"/>
        <v>1.6480000000000001</v>
      </c>
      <c r="L173" s="166">
        <f t="shared" si="24"/>
        <v>1064.27</v>
      </c>
      <c r="M173" s="166">
        <f t="shared" si="24"/>
        <v>563.18100000000004</v>
      </c>
      <c r="N173" s="166">
        <f t="shared" si="24"/>
        <v>221.07</v>
      </c>
      <c r="O173" s="166">
        <f t="shared" si="24"/>
        <v>17.755000000000003</v>
      </c>
    </row>
    <row r="174" spans="1:15" x14ac:dyDescent="0.25">
      <c r="A174" s="186" t="s">
        <v>194</v>
      </c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8"/>
    </row>
    <row r="175" spans="1:15" x14ac:dyDescent="0.25">
      <c r="A175" s="195" t="s">
        <v>69</v>
      </c>
      <c r="B175" s="197" t="s">
        <v>70</v>
      </c>
      <c r="C175" s="195" t="s">
        <v>62</v>
      </c>
      <c r="D175" s="192" t="s">
        <v>71</v>
      </c>
      <c r="E175" s="193"/>
      <c r="F175" s="194"/>
      <c r="G175" s="134" t="s">
        <v>72</v>
      </c>
      <c r="H175" s="134"/>
      <c r="I175" s="192" t="s">
        <v>159</v>
      </c>
      <c r="J175" s="193"/>
      <c r="K175" s="193"/>
      <c r="L175" s="193"/>
      <c r="M175" s="193"/>
      <c r="N175" s="193"/>
      <c r="O175" s="194"/>
    </row>
    <row r="176" spans="1:15" x14ac:dyDescent="0.25">
      <c r="A176" s="196"/>
      <c r="B176" s="198"/>
      <c r="C176" s="196"/>
      <c r="D176" s="134" t="s">
        <v>16</v>
      </c>
      <c r="E176" s="134" t="s">
        <v>17</v>
      </c>
      <c r="F176" s="134" t="s">
        <v>18</v>
      </c>
      <c r="G176" s="134" t="s">
        <v>73</v>
      </c>
      <c r="H176" s="134" t="s">
        <v>74</v>
      </c>
      <c r="I176" s="134" t="s">
        <v>20</v>
      </c>
      <c r="J176" s="134" t="s">
        <v>21</v>
      </c>
      <c r="K176" s="134" t="s">
        <v>75</v>
      </c>
      <c r="L176" s="134" t="s">
        <v>76</v>
      </c>
      <c r="M176" s="134" t="s">
        <v>23</v>
      </c>
      <c r="N176" s="134" t="s">
        <v>24</v>
      </c>
      <c r="O176" s="134" t="s">
        <v>25</v>
      </c>
    </row>
    <row r="177" spans="1:15" x14ac:dyDescent="0.25">
      <c r="A177" s="28"/>
      <c r="B177" s="28" t="s">
        <v>77</v>
      </c>
      <c r="C177" s="28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</row>
    <row r="178" spans="1:15" x14ac:dyDescent="0.25">
      <c r="A178" s="117">
        <v>472</v>
      </c>
      <c r="B178" s="113" t="s">
        <v>133</v>
      </c>
      <c r="C178" s="111">
        <v>150</v>
      </c>
      <c r="D178" s="115">
        <v>3.29</v>
      </c>
      <c r="E178" s="115">
        <v>5.09</v>
      </c>
      <c r="F178" s="115">
        <v>22.05</v>
      </c>
      <c r="G178" s="135">
        <v>147</v>
      </c>
      <c r="H178" s="115">
        <v>0.17</v>
      </c>
      <c r="I178" s="115">
        <v>25.7</v>
      </c>
      <c r="J178" s="115">
        <v>0</v>
      </c>
      <c r="K178" s="115">
        <v>0</v>
      </c>
      <c r="L178" s="115">
        <v>42.56</v>
      </c>
      <c r="M178" s="115">
        <v>0</v>
      </c>
      <c r="N178" s="115">
        <v>32.83</v>
      </c>
      <c r="O178" s="115">
        <v>1.18</v>
      </c>
    </row>
    <row r="179" spans="1:15" x14ac:dyDescent="0.25">
      <c r="A179" s="117">
        <v>637</v>
      </c>
      <c r="B179" s="127" t="s">
        <v>217</v>
      </c>
      <c r="C179" s="111">
        <v>90</v>
      </c>
      <c r="D179" s="115">
        <v>16.88</v>
      </c>
      <c r="E179" s="115">
        <v>10.88</v>
      </c>
      <c r="F179" s="115">
        <v>0</v>
      </c>
      <c r="G179" s="115">
        <v>165</v>
      </c>
      <c r="H179" s="115">
        <v>0.11</v>
      </c>
      <c r="I179" s="115">
        <v>18.100000000000001</v>
      </c>
      <c r="J179" s="115">
        <v>0</v>
      </c>
      <c r="K179" s="115">
        <v>0</v>
      </c>
      <c r="L179" s="115">
        <v>26.04</v>
      </c>
      <c r="M179" s="115">
        <v>0</v>
      </c>
      <c r="N179" s="115">
        <v>0</v>
      </c>
      <c r="O179" s="115">
        <v>1.64</v>
      </c>
    </row>
    <row r="180" spans="1:15" x14ac:dyDescent="0.25">
      <c r="A180" s="169">
        <v>628</v>
      </c>
      <c r="B180" s="171" t="s">
        <v>131</v>
      </c>
      <c r="C180" s="111">
        <v>200</v>
      </c>
      <c r="D180" s="115">
        <v>0.2</v>
      </c>
      <c r="E180" s="115">
        <v>0.05</v>
      </c>
      <c r="F180" s="115">
        <v>13.6</v>
      </c>
      <c r="G180" s="115">
        <v>56</v>
      </c>
      <c r="H180" s="115">
        <v>0</v>
      </c>
      <c r="I180" s="115">
        <v>3.2</v>
      </c>
      <c r="J180" s="115">
        <v>0</v>
      </c>
      <c r="K180" s="115">
        <v>0</v>
      </c>
      <c r="L180" s="115">
        <v>7.35</v>
      </c>
      <c r="M180" s="115">
        <v>4</v>
      </c>
      <c r="N180" s="115">
        <v>5</v>
      </c>
      <c r="O180" s="115">
        <v>0.8</v>
      </c>
    </row>
    <row r="181" spans="1:15" x14ac:dyDescent="0.25">
      <c r="A181" s="117" t="s">
        <v>54</v>
      </c>
      <c r="B181" s="124" t="s">
        <v>81</v>
      </c>
      <c r="C181" s="111">
        <v>30</v>
      </c>
      <c r="D181" s="174">
        <v>3.2</v>
      </c>
      <c r="E181" s="174">
        <v>1.4</v>
      </c>
      <c r="F181" s="174">
        <v>13.1</v>
      </c>
      <c r="G181" s="174">
        <v>82.2</v>
      </c>
      <c r="H181" s="174">
        <v>0.123</v>
      </c>
      <c r="I181" s="174">
        <v>0.06</v>
      </c>
      <c r="J181" s="174">
        <v>0</v>
      </c>
      <c r="K181" s="174">
        <v>5.7000000000000002E-2</v>
      </c>
      <c r="L181" s="174">
        <v>37.5</v>
      </c>
      <c r="M181" s="174">
        <v>38.700000000000003</v>
      </c>
      <c r="N181" s="174">
        <v>12.3</v>
      </c>
      <c r="O181" s="174">
        <v>1.08</v>
      </c>
    </row>
    <row r="182" spans="1:15" x14ac:dyDescent="0.25">
      <c r="A182" s="117" t="s">
        <v>56</v>
      </c>
      <c r="B182" s="128" t="s">
        <v>78</v>
      </c>
      <c r="C182" s="119">
        <v>30</v>
      </c>
      <c r="D182" s="173">
        <v>1.9</v>
      </c>
      <c r="E182" s="173">
        <v>0.4</v>
      </c>
      <c r="F182" s="173">
        <v>9.4</v>
      </c>
      <c r="G182" s="173">
        <v>50.2</v>
      </c>
      <c r="H182" s="173">
        <v>0.05</v>
      </c>
      <c r="I182" s="173">
        <v>0</v>
      </c>
      <c r="J182" s="173">
        <v>0</v>
      </c>
      <c r="K182" s="173">
        <v>0.57499999999999996</v>
      </c>
      <c r="L182" s="173">
        <v>8.25</v>
      </c>
      <c r="M182" s="173">
        <v>48.5</v>
      </c>
      <c r="N182" s="173">
        <v>14.25</v>
      </c>
      <c r="O182" s="173">
        <v>1.125</v>
      </c>
    </row>
    <row r="183" spans="1:15" x14ac:dyDescent="0.25">
      <c r="A183" s="117" t="s">
        <v>160</v>
      </c>
      <c r="B183" s="114" t="s">
        <v>139</v>
      </c>
      <c r="C183" s="111">
        <v>200</v>
      </c>
      <c r="D183" s="115">
        <v>5.6</v>
      </c>
      <c r="E183" s="115">
        <v>6.38</v>
      </c>
      <c r="F183" s="115">
        <v>8.18</v>
      </c>
      <c r="G183" s="135">
        <v>112.24</v>
      </c>
      <c r="H183" s="115">
        <v>0.08</v>
      </c>
      <c r="I183" s="115">
        <v>1.4</v>
      </c>
      <c r="J183" s="115">
        <v>40</v>
      </c>
      <c r="K183" s="115">
        <v>0</v>
      </c>
      <c r="L183" s="115">
        <v>240</v>
      </c>
      <c r="M183" s="115">
        <v>180</v>
      </c>
      <c r="N183" s="115">
        <v>28</v>
      </c>
      <c r="O183" s="115">
        <v>0.2</v>
      </c>
    </row>
    <row r="184" spans="1:15" x14ac:dyDescent="0.25">
      <c r="A184" s="110"/>
      <c r="B184" s="28" t="s">
        <v>79</v>
      </c>
      <c r="C184" s="125">
        <f>SUM(C178:C183)</f>
        <v>700</v>
      </c>
      <c r="D184" s="136">
        <f t="shared" ref="D184:O184" si="25">SUM(D178:D183)</f>
        <v>31.069999999999993</v>
      </c>
      <c r="E184" s="136">
        <f t="shared" si="25"/>
        <v>24.199999999999996</v>
      </c>
      <c r="F184" s="136">
        <f t="shared" si="25"/>
        <v>66.33</v>
      </c>
      <c r="G184" s="136">
        <f t="shared" si="25"/>
        <v>612.64</v>
      </c>
      <c r="H184" s="136">
        <f t="shared" si="25"/>
        <v>0.53300000000000003</v>
      </c>
      <c r="I184" s="136">
        <f t="shared" si="25"/>
        <v>48.46</v>
      </c>
      <c r="J184" s="136">
        <f t="shared" si="25"/>
        <v>40</v>
      </c>
      <c r="K184" s="136">
        <f t="shared" si="25"/>
        <v>0.63200000000000001</v>
      </c>
      <c r="L184" s="136">
        <f t="shared" si="25"/>
        <v>361.7</v>
      </c>
      <c r="M184" s="136">
        <f t="shared" si="25"/>
        <v>271.2</v>
      </c>
      <c r="N184" s="136">
        <f t="shared" si="25"/>
        <v>92.38</v>
      </c>
      <c r="O184" s="136">
        <f t="shared" si="25"/>
        <v>6.0250000000000004</v>
      </c>
    </row>
    <row r="185" spans="1:15" x14ac:dyDescent="0.25">
      <c r="A185" s="28"/>
      <c r="B185" s="28" t="s">
        <v>80</v>
      </c>
      <c r="C185" s="120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</row>
    <row r="186" spans="1:15" ht="31.5" x14ac:dyDescent="0.25">
      <c r="A186" s="169">
        <v>142</v>
      </c>
      <c r="B186" s="170" t="s">
        <v>225</v>
      </c>
      <c r="C186" s="119">
        <v>200</v>
      </c>
      <c r="D186" s="115">
        <v>5.7</v>
      </c>
      <c r="E186" s="115">
        <v>16.440000000000001</v>
      </c>
      <c r="F186" s="115">
        <v>35.97</v>
      </c>
      <c r="G186" s="115">
        <v>324.8</v>
      </c>
      <c r="H186" s="115">
        <v>0.14000000000000001</v>
      </c>
      <c r="I186" s="115">
        <v>42.8</v>
      </c>
      <c r="J186" s="115">
        <v>0</v>
      </c>
      <c r="K186" s="115">
        <v>0</v>
      </c>
      <c r="L186" s="115">
        <v>95</v>
      </c>
      <c r="M186" s="115">
        <v>0</v>
      </c>
      <c r="N186" s="115">
        <v>0</v>
      </c>
      <c r="O186" s="115">
        <v>3.23</v>
      </c>
    </row>
    <row r="187" spans="1:15" x14ac:dyDescent="0.25">
      <c r="A187" s="117">
        <v>255</v>
      </c>
      <c r="B187" s="128" t="s">
        <v>221</v>
      </c>
      <c r="C187" s="119">
        <v>150</v>
      </c>
      <c r="D187" s="130">
        <v>5.4</v>
      </c>
      <c r="E187" s="130">
        <v>6.12</v>
      </c>
      <c r="F187" s="130">
        <v>31.23</v>
      </c>
      <c r="G187" s="130">
        <v>181.8</v>
      </c>
      <c r="H187" s="130">
        <v>0</v>
      </c>
      <c r="I187" s="130">
        <v>0</v>
      </c>
      <c r="J187" s="130">
        <v>0</v>
      </c>
      <c r="K187" s="130">
        <v>0</v>
      </c>
      <c r="L187" s="130">
        <v>21.6</v>
      </c>
      <c r="M187" s="130">
        <v>0</v>
      </c>
      <c r="N187" s="130">
        <v>90.6</v>
      </c>
      <c r="O187" s="130">
        <v>3.35</v>
      </c>
    </row>
    <row r="188" spans="1:15" ht="18.75" x14ac:dyDescent="0.25">
      <c r="A188" s="169">
        <v>20</v>
      </c>
      <c r="B188" s="171" t="s">
        <v>226</v>
      </c>
      <c r="C188" s="160">
        <v>90</v>
      </c>
      <c r="D188" s="164">
        <v>14</v>
      </c>
      <c r="E188" s="164">
        <v>11.18</v>
      </c>
      <c r="F188" s="164">
        <v>4.58</v>
      </c>
      <c r="G188" s="164">
        <v>154.5</v>
      </c>
      <c r="H188" s="162">
        <v>0</v>
      </c>
      <c r="I188" s="130">
        <v>2.9</v>
      </c>
      <c r="J188" s="130">
        <v>0</v>
      </c>
      <c r="K188" s="130">
        <v>0</v>
      </c>
      <c r="L188" s="130">
        <v>13.28</v>
      </c>
      <c r="M188" s="130">
        <v>0</v>
      </c>
      <c r="N188" s="130">
        <v>4.7</v>
      </c>
      <c r="O188" s="130">
        <v>0.3</v>
      </c>
    </row>
    <row r="189" spans="1:15" x14ac:dyDescent="0.25">
      <c r="A189" s="169" t="s">
        <v>54</v>
      </c>
      <c r="B189" s="171" t="s">
        <v>129</v>
      </c>
      <c r="C189" s="111">
        <v>200</v>
      </c>
      <c r="D189" s="115">
        <v>1</v>
      </c>
      <c r="E189" s="115">
        <v>0.2</v>
      </c>
      <c r="F189" s="115">
        <v>20.2</v>
      </c>
      <c r="G189" s="115">
        <v>92</v>
      </c>
      <c r="H189" s="115">
        <v>0.02</v>
      </c>
      <c r="I189" s="115">
        <v>4</v>
      </c>
      <c r="J189" s="115">
        <v>0</v>
      </c>
      <c r="K189" s="115">
        <v>0.2</v>
      </c>
      <c r="L189" s="115">
        <v>14</v>
      </c>
      <c r="M189" s="115">
        <v>14</v>
      </c>
      <c r="N189" s="115">
        <v>8</v>
      </c>
      <c r="O189" s="115">
        <v>2.8</v>
      </c>
    </row>
    <row r="190" spans="1:15" x14ac:dyDescent="0.25">
      <c r="A190" s="169" t="s">
        <v>54</v>
      </c>
      <c r="B190" s="170" t="s">
        <v>81</v>
      </c>
      <c r="C190" s="111">
        <v>45</v>
      </c>
      <c r="D190" s="115">
        <v>4.8</v>
      </c>
      <c r="E190" s="115">
        <v>2</v>
      </c>
      <c r="F190" s="115">
        <v>19.600000000000001</v>
      </c>
      <c r="G190" s="115">
        <v>123.3</v>
      </c>
      <c r="H190" s="115">
        <v>0.185</v>
      </c>
      <c r="I190" s="115">
        <v>0.09</v>
      </c>
      <c r="J190" s="115">
        <v>0</v>
      </c>
      <c r="K190" s="115">
        <v>8.5999999999999993E-2</v>
      </c>
      <c r="L190" s="115">
        <v>56.25</v>
      </c>
      <c r="M190" s="115">
        <v>58.1</v>
      </c>
      <c r="N190" s="115">
        <v>18.45</v>
      </c>
      <c r="O190" s="115">
        <v>1.62</v>
      </c>
    </row>
    <row r="191" spans="1:15" x14ac:dyDescent="0.25">
      <c r="A191" s="169" t="s">
        <v>54</v>
      </c>
      <c r="B191" s="170" t="s">
        <v>78</v>
      </c>
      <c r="C191" s="119">
        <v>10</v>
      </c>
      <c r="D191" s="130">
        <v>1.03</v>
      </c>
      <c r="E191" s="130">
        <v>17.670000000000002</v>
      </c>
      <c r="F191" s="130">
        <v>5.0199999999999996</v>
      </c>
      <c r="G191" s="130">
        <v>26.8</v>
      </c>
      <c r="H191" s="130">
        <v>0.02</v>
      </c>
      <c r="I191" s="130">
        <v>0</v>
      </c>
      <c r="J191" s="130">
        <v>0</v>
      </c>
      <c r="K191" s="130">
        <v>0.3</v>
      </c>
      <c r="L191" s="130">
        <v>4.4000000000000004</v>
      </c>
      <c r="M191" s="130">
        <v>25.87</v>
      </c>
      <c r="N191" s="130">
        <v>7.6</v>
      </c>
      <c r="O191" s="130">
        <v>0.56999999999999995</v>
      </c>
    </row>
    <row r="192" spans="1:15" x14ac:dyDescent="0.25">
      <c r="A192" s="110"/>
      <c r="B192" s="28" t="s">
        <v>83</v>
      </c>
      <c r="C192" s="123">
        <f>SUM(C186:C191)</f>
        <v>695</v>
      </c>
      <c r="D192" s="136">
        <f t="shared" ref="D192:O192" si="26">SUM(D186:D191)</f>
        <v>31.930000000000003</v>
      </c>
      <c r="E192" s="136">
        <f t="shared" si="26"/>
        <v>53.610000000000007</v>
      </c>
      <c r="F192" s="136">
        <f t="shared" si="26"/>
        <v>116.60000000000001</v>
      </c>
      <c r="G192" s="136">
        <f t="shared" si="26"/>
        <v>903.19999999999993</v>
      </c>
      <c r="H192" s="136">
        <f t="shared" si="26"/>
        <v>0.36499999999999999</v>
      </c>
      <c r="I192" s="136">
        <f t="shared" si="26"/>
        <v>49.79</v>
      </c>
      <c r="J192" s="136">
        <f t="shared" si="26"/>
        <v>0</v>
      </c>
      <c r="K192" s="136">
        <f t="shared" si="26"/>
        <v>0.58600000000000008</v>
      </c>
      <c r="L192" s="136">
        <f t="shared" si="26"/>
        <v>204.53</v>
      </c>
      <c r="M192" s="136">
        <f t="shared" si="26"/>
        <v>97.97</v>
      </c>
      <c r="N192" s="136">
        <f t="shared" si="26"/>
        <v>129.35</v>
      </c>
      <c r="O192" s="136">
        <f t="shared" si="26"/>
        <v>11.870000000000001</v>
      </c>
    </row>
    <row r="193" spans="1:15" x14ac:dyDescent="0.25">
      <c r="A193" s="28"/>
      <c r="B193" s="28" t="s">
        <v>149</v>
      </c>
      <c r="C193" s="123">
        <f t="shared" ref="C193:O193" si="27">C192+C184</f>
        <v>1395</v>
      </c>
      <c r="D193" s="123">
        <f t="shared" si="27"/>
        <v>63</v>
      </c>
      <c r="E193" s="123">
        <f t="shared" si="27"/>
        <v>77.81</v>
      </c>
      <c r="F193" s="123">
        <f t="shared" si="27"/>
        <v>182.93</v>
      </c>
      <c r="G193" s="123">
        <f t="shared" si="27"/>
        <v>1515.84</v>
      </c>
      <c r="H193" s="123">
        <f t="shared" si="27"/>
        <v>0.89800000000000002</v>
      </c>
      <c r="I193" s="123">
        <f t="shared" si="27"/>
        <v>98.25</v>
      </c>
      <c r="J193" s="123">
        <f t="shared" si="27"/>
        <v>40</v>
      </c>
      <c r="K193" s="123">
        <f t="shared" si="27"/>
        <v>1.218</v>
      </c>
      <c r="L193" s="123">
        <f t="shared" si="27"/>
        <v>566.23</v>
      </c>
      <c r="M193" s="123">
        <f t="shared" si="27"/>
        <v>369.16999999999996</v>
      </c>
      <c r="N193" s="123">
        <f t="shared" si="27"/>
        <v>221.73</v>
      </c>
      <c r="O193" s="123">
        <f t="shared" si="27"/>
        <v>17.895000000000003</v>
      </c>
    </row>
    <row r="194" spans="1:15" x14ac:dyDescent="0.25">
      <c r="A194" s="186" t="s">
        <v>195</v>
      </c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8"/>
    </row>
    <row r="195" spans="1:15" x14ac:dyDescent="0.25">
      <c r="A195" s="195" t="s">
        <v>69</v>
      </c>
      <c r="B195" s="197" t="s">
        <v>70</v>
      </c>
      <c r="C195" s="195" t="s">
        <v>62</v>
      </c>
      <c r="D195" s="192" t="s">
        <v>71</v>
      </c>
      <c r="E195" s="193"/>
      <c r="F195" s="194"/>
      <c r="G195" s="134" t="s">
        <v>72</v>
      </c>
      <c r="H195" s="134"/>
      <c r="I195" s="192" t="s">
        <v>159</v>
      </c>
      <c r="J195" s="193"/>
      <c r="K195" s="193"/>
      <c r="L195" s="193"/>
      <c r="M195" s="193"/>
      <c r="N195" s="193"/>
      <c r="O195" s="194"/>
    </row>
    <row r="196" spans="1:15" x14ac:dyDescent="0.25">
      <c r="A196" s="196"/>
      <c r="B196" s="198"/>
      <c r="C196" s="196"/>
      <c r="D196" s="134" t="s">
        <v>16</v>
      </c>
      <c r="E196" s="134" t="s">
        <v>17</v>
      </c>
      <c r="F196" s="134" t="s">
        <v>18</v>
      </c>
      <c r="G196" s="134" t="s">
        <v>73</v>
      </c>
      <c r="H196" s="134" t="s">
        <v>74</v>
      </c>
      <c r="I196" s="134" t="s">
        <v>20</v>
      </c>
      <c r="J196" s="134" t="s">
        <v>21</v>
      </c>
      <c r="K196" s="134" t="s">
        <v>75</v>
      </c>
      <c r="L196" s="134" t="s">
        <v>76</v>
      </c>
      <c r="M196" s="134" t="s">
        <v>23</v>
      </c>
      <c r="N196" s="134" t="s">
        <v>24</v>
      </c>
      <c r="O196" s="134" t="s">
        <v>25</v>
      </c>
    </row>
    <row r="197" spans="1:15" x14ac:dyDescent="0.25">
      <c r="A197" s="110"/>
      <c r="B197" s="28" t="s">
        <v>77</v>
      </c>
      <c r="C197" s="28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</row>
    <row r="198" spans="1:15" x14ac:dyDescent="0.25">
      <c r="A198" s="169">
        <v>449</v>
      </c>
      <c r="B198" s="170" t="s">
        <v>57</v>
      </c>
      <c r="C198" s="111">
        <v>240</v>
      </c>
      <c r="D198" s="115">
        <v>20.16</v>
      </c>
      <c r="E198" s="115">
        <v>19.79</v>
      </c>
      <c r="F198" s="115">
        <v>47.4</v>
      </c>
      <c r="G198" s="115">
        <v>471</v>
      </c>
      <c r="H198" s="115">
        <v>0</v>
      </c>
      <c r="I198" s="115">
        <v>11.16</v>
      </c>
      <c r="J198" s="115">
        <v>0</v>
      </c>
      <c r="K198" s="115">
        <v>0</v>
      </c>
      <c r="L198" s="115">
        <v>41.27</v>
      </c>
      <c r="M198" s="115">
        <v>0</v>
      </c>
      <c r="N198" s="115">
        <v>47.18</v>
      </c>
      <c r="O198" s="115">
        <v>2.16</v>
      </c>
    </row>
    <row r="199" spans="1:15" ht="31.5" x14ac:dyDescent="0.25">
      <c r="A199" s="169">
        <v>71</v>
      </c>
      <c r="B199" s="171" t="s">
        <v>173</v>
      </c>
      <c r="C199" s="119">
        <v>80</v>
      </c>
      <c r="D199" s="130">
        <v>0.93</v>
      </c>
      <c r="E199" s="130">
        <v>0.13</v>
      </c>
      <c r="F199" s="130">
        <v>4.13</v>
      </c>
      <c r="G199" s="130">
        <v>19.2</v>
      </c>
      <c r="H199" s="130">
        <v>0.05</v>
      </c>
      <c r="I199" s="130">
        <v>20</v>
      </c>
      <c r="J199" s="130">
        <v>33.6</v>
      </c>
      <c r="K199" s="130">
        <v>0.37</v>
      </c>
      <c r="L199" s="130">
        <v>8</v>
      </c>
      <c r="M199" s="130">
        <v>19.2</v>
      </c>
      <c r="N199" s="130">
        <v>8.8000000000000007</v>
      </c>
      <c r="O199" s="130">
        <v>0.72</v>
      </c>
    </row>
    <row r="200" spans="1:15" ht="31.5" x14ac:dyDescent="0.25">
      <c r="A200" s="169">
        <v>70</v>
      </c>
      <c r="B200" s="171" t="s">
        <v>172</v>
      </c>
      <c r="C200" s="119">
        <v>80</v>
      </c>
      <c r="D200" s="130">
        <v>0.93</v>
      </c>
      <c r="E200" s="130">
        <v>0.13</v>
      </c>
      <c r="F200" s="130">
        <v>4.13</v>
      </c>
      <c r="G200" s="130">
        <v>19.2</v>
      </c>
      <c r="H200" s="130">
        <v>0.05</v>
      </c>
      <c r="I200" s="130">
        <v>20</v>
      </c>
      <c r="J200" s="130">
        <v>33.6</v>
      </c>
      <c r="K200" s="130">
        <v>0.37</v>
      </c>
      <c r="L200" s="130">
        <v>8</v>
      </c>
      <c r="M200" s="130">
        <v>19.2</v>
      </c>
      <c r="N200" s="130">
        <v>8.8000000000000007</v>
      </c>
      <c r="O200" s="130">
        <v>0.72</v>
      </c>
    </row>
    <row r="201" spans="1:15" x14ac:dyDescent="0.25">
      <c r="A201" s="117" t="s">
        <v>54</v>
      </c>
      <c r="B201" s="124" t="s">
        <v>81</v>
      </c>
      <c r="C201" s="111">
        <v>30</v>
      </c>
      <c r="D201" s="174">
        <v>3.2</v>
      </c>
      <c r="E201" s="174">
        <v>1.4</v>
      </c>
      <c r="F201" s="174">
        <v>13.1</v>
      </c>
      <c r="G201" s="174">
        <v>82.2</v>
      </c>
      <c r="H201" s="174">
        <v>0.123</v>
      </c>
      <c r="I201" s="174">
        <v>0.06</v>
      </c>
      <c r="J201" s="174">
        <v>0</v>
      </c>
      <c r="K201" s="174">
        <v>5.7000000000000002E-2</v>
      </c>
      <c r="L201" s="174">
        <v>37.5</v>
      </c>
      <c r="M201" s="174">
        <v>38.700000000000003</v>
      </c>
      <c r="N201" s="174">
        <v>12.3</v>
      </c>
      <c r="O201" s="174">
        <v>1.08</v>
      </c>
    </row>
    <row r="202" spans="1:15" x14ac:dyDescent="0.25">
      <c r="A202" s="169" t="s">
        <v>56</v>
      </c>
      <c r="B202" s="170" t="s">
        <v>78</v>
      </c>
      <c r="C202" s="119">
        <v>30</v>
      </c>
      <c r="D202" s="130">
        <v>1.9</v>
      </c>
      <c r="E202" s="130">
        <v>0.4</v>
      </c>
      <c r="F202" s="130">
        <v>9.4</v>
      </c>
      <c r="G202" s="130">
        <v>50.2</v>
      </c>
      <c r="H202" s="130">
        <v>0.05</v>
      </c>
      <c r="I202" s="130">
        <v>0</v>
      </c>
      <c r="J202" s="130">
        <v>0</v>
      </c>
      <c r="K202" s="130">
        <v>0.57499999999999996</v>
      </c>
      <c r="L202" s="130">
        <v>8.25</v>
      </c>
      <c r="M202" s="130">
        <v>48.5</v>
      </c>
      <c r="N202" s="130">
        <v>14.25</v>
      </c>
      <c r="O202" s="130">
        <v>1.125</v>
      </c>
    </row>
    <row r="203" spans="1:15" x14ac:dyDescent="0.25">
      <c r="A203" s="169">
        <v>628</v>
      </c>
      <c r="B203" s="171" t="s">
        <v>131</v>
      </c>
      <c r="C203" s="111">
        <v>200</v>
      </c>
      <c r="D203" s="115">
        <v>0.2</v>
      </c>
      <c r="E203" s="115">
        <v>0.05</v>
      </c>
      <c r="F203" s="115">
        <v>13.6</v>
      </c>
      <c r="G203" s="115">
        <v>56</v>
      </c>
      <c r="H203" s="115">
        <v>0</v>
      </c>
      <c r="I203" s="115">
        <v>3.2</v>
      </c>
      <c r="J203" s="115">
        <v>0</v>
      </c>
      <c r="K203" s="115">
        <v>0</v>
      </c>
      <c r="L203" s="115">
        <v>7.35</v>
      </c>
      <c r="M203" s="115">
        <v>4</v>
      </c>
      <c r="N203" s="115">
        <v>5</v>
      </c>
      <c r="O203" s="115">
        <v>0.8</v>
      </c>
    </row>
    <row r="204" spans="1:15" ht="31.5" x14ac:dyDescent="0.25">
      <c r="A204" s="169" t="s">
        <v>54</v>
      </c>
      <c r="B204" s="170" t="s">
        <v>168</v>
      </c>
      <c r="C204" s="122">
        <v>17</v>
      </c>
      <c r="D204" s="115">
        <v>0.7</v>
      </c>
      <c r="E204" s="115">
        <v>4.5</v>
      </c>
      <c r="F204" s="115">
        <v>10.1</v>
      </c>
      <c r="G204" s="115">
        <v>83.5</v>
      </c>
      <c r="H204" s="115">
        <v>5.0000000000000001E-3</v>
      </c>
      <c r="I204" s="115">
        <v>0</v>
      </c>
      <c r="J204" s="115">
        <v>0</v>
      </c>
      <c r="K204" s="115">
        <v>0.39100000000000001</v>
      </c>
      <c r="L204" s="115">
        <v>4.76</v>
      </c>
      <c r="M204" s="115">
        <v>16.2</v>
      </c>
      <c r="N204" s="115">
        <v>16.829999999999998</v>
      </c>
      <c r="O204" s="115">
        <v>0.51</v>
      </c>
    </row>
    <row r="205" spans="1:15" x14ac:dyDescent="0.25">
      <c r="A205" s="169"/>
      <c r="B205" s="121" t="s">
        <v>79</v>
      </c>
      <c r="C205" s="123">
        <f>C204+C203+C202+C201+C200+C198</f>
        <v>597</v>
      </c>
      <c r="D205" s="123">
        <f t="shared" ref="D205:O205" si="28">D204+D203+D202+D201+D200+D198</f>
        <v>27.09</v>
      </c>
      <c r="E205" s="123">
        <f t="shared" si="28"/>
        <v>26.27</v>
      </c>
      <c r="F205" s="123">
        <f t="shared" si="28"/>
        <v>97.73</v>
      </c>
      <c r="G205" s="123">
        <f t="shared" si="28"/>
        <v>762.09999999999991</v>
      </c>
      <c r="H205" s="123">
        <f t="shared" si="28"/>
        <v>0.22799999999999998</v>
      </c>
      <c r="I205" s="123">
        <f t="shared" si="28"/>
        <v>34.42</v>
      </c>
      <c r="J205" s="123">
        <f t="shared" si="28"/>
        <v>33.6</v>
      </c>
      <c r="K205" s="123">
        <f t="shared" si="28"/>
        <v>1.3929999999999998</v>
      </c>
      <c r="L205" s="123">
        <f t="shared" si="28"/>
        <v>107.13</v>
      </c>
      <c r="M205" s="123">
        <f t="shared" si="28"/>
        <v>126.60000000000001</v>
      </c>
      <c r="N205" s="123">
        <f t="shared" si="28"/>
        <v>104.35999999999999</v>
      </c>
      <c r="O205" s="123">
        <f t="shared" si="28"/>
        <v>6.3950000000000005</v>
      </c>
    </row>
    <row r="206" spans="1:15" x14ac:dyDescent="0.25">
      <c r="A206" s="169"/>
      <c r="B206" s="121" t="s">
        <v>80</v>
      </c>
      <c r="C206" s="122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</row>
    <row r="207" spans="1:15" ht="31.5" x14ac:dyDescent="0.25">
      <c r="A207" s="169">
        <v>156</v>
      </c>
      <c r="B207" s="171" t="s">
        <v>134</v>
      </c>
      <c r="C207" s="111">
        <v>200</v>
      </c>
      <c r="D207" s="115">
        <v>3.74</v>
      </c>
      <c r="E207" s="115">
        <v>6.41</v>
      </c>
      <c r="F207" s="115">
        <v>10.62</v>
      </c>
      <c r="G207" s="115">
        <v>103.6</v>
      </c>
      <c r="H207" s="115">
        <v>0.05</v>
      </c>
      <c r="I207" s="115">
        <v>21.86</v>
      </c>
      <c r="J207" s="115">
        <v>0</v>
      </c>
      <c r="K207" s="115">
        <v>0</v>
      </c>
      <c r="L207" s="115">
        <v>30.7</v>
      </c>
      <c r="M207" s="115">
        <v>0</v>
      </c>
      <c r="N207" s="115">
        <v>0</v>
      </c>
      <c r="O207" s="115">
        <v>0.69</v>
      </c>
    </row>
    <row r="208" spans="1:15" x14ac:dyDescent="0.25">
      <c r="A208" s="117">
        <v>185</v>
      </c>
      <c r="B208" s="128" t="s">
        <v>176</v>
      </c>
      <c r="C208" s="111">
        <v>90</v>
      </c>
      <c r="D208" s="115">
        <v>18.149999999999999</v>
      </c>
      <c r="E208" s="115">
        <v>10.039999999999999</v>
      </c>
      <c r="F208" s="115">
        <v>9.4</v>
      </c>
      <c r="G208" s="115">
        <v>200</v>
      </c>
      <c r="H208" s="115">
        <v>0</v>
      </c>
      <c r="I208" s="115">
        <v>11.88</v>
      </c>
      <c r="J208" s="115">
        <v>0</v>
      </c>
      <c r="K208" s="115">
        <v>0</v>
      </c>
      <c r="L208" s="115">
        <v>108.6</v>
      </c>
      <c r="M208" s="115">
        <v>0</v>
      </c>
      <c r="N208" s="115">
        <v>116.1</v>
      </c>
      <c r="O208" s="115">
        <v>2.6</v>
      </c>
    </row>
    <row r="209" spans="1:15" x14ac:dyDescent="0.25">
      <c r="A209" s="117">
        <v>472</v>
      </c>
      <c r="B209" s="113" t="s">
        <v>133</v>
      </c>
      <c r="C209" s="111">
        <v>150</v>
      </c>
      <c r="D209" s="115">
        <v>3.29</v>
      </c>
      <c r="E209" s="115">
        <v>5.09</v>
      </c>
      <c r="F209" s="115">
        <v>22.05</v>
      </c>
      <c r="G209" s="135">
        <v>147</v>
      </c>
      <c r="H209" s="115">
        <v>0.17</v>
      </c>
      <c r="I209" s="115">
        <v>25.7</v>
      </c>
      <c r="J209" s="115">
        <v>0</v>
      </c>
      <c r="K209" s="115">
        <v>0</v>
      </c>
      <c r="L209" s="115">
        <v>42.56</v>
      </c>
      <c r="M209" s="115">
        <v>0</v>
      </c>
      <c r="N209" s="115">
        <v>32.83</v>
      </c>
      <c r="O209" s="115">
        <v>1.18</v>
      </c>
    </row>
    <row r="210" spans="1:15" x14ac:dyDescent="0.25">
      <c r="A210" s="169">
        <v>348</v>
      </c>
      <c r="B210" s="172" t="s">
        <v>151</v>
      </c>
      <c r="C210" s="119">
        <v>200</v>
      </c>
      <c r="D210" s="115">
        <v>1.04</v>
      </c>
      <c r="E210" s="115">
        <v>0</v>
      </c>
      <c r="F210" s="115">
        <v>30.96</v>
      </c>
      <c r="G210" s="115">
        <v>95</v>
      </c>
      <c r="H210" s="115">
        <v>0.03</v>
      </c>
      <c r="I210" s="115">
        <v>0.8</v>
      </c>
      <c r="J210" s="115">
        <v>0</v>
      </c>
      <c r="K210" s="115">
        <v>0</v>
      </c>
      <c r="L210" s="115">
        <v>32.4</v>
      </c>
      <c r="M210" s="115">
        <v>19</v>
      </c>
      <c r="N210" s="115">
        <v>21</v>
      </c>
      <c r="O210" s="115">
        <v>0.7</v>
      </c>
    </row>
    <row r="211" spans="1:15" x14ac:dyDescent="0.25">
      <c r="A211" s="169" t="s">
        <v>54</v>
      </c>
      <c r="B211" s="170" t="s">
        <v>81</v>
      </c>
      <c r="C211" s="119">
        <v>45</v>
      </c>
      <c r="D211" s="115">
        <v>4.8</v>
      </c>
      <c r="E211" s="115">
        <v>2</v>
      </c>
      <c r="F211" s="115">
        <v>19.600000000000001</v>
      </c>
      <c r="G211" s="115">
        <v>123.3</v>
      </c>
      <c r="H211" s="115">
        <v>0.185</v>
      </c>
      <c r="I211" s="115">
        <v>0.09</v>
      </c>
      <c r="J211" s="115">
        <v>0</v>
      </c>
      <c r="K211" s="115">
        <v>8.5999999999999993E-2</v>
      </c>
      <c r="L211" s="115">
        <v>56.25</v>
      </c>
      <c r="M211" s="115">
        <v>58.1</v>
      </c>
      <c r="N211" s="115">
        <v>18.45</v>
      </c>
      <c r="O211" s="115">
        <v>1.62</v>
      </c>
    </row>
    <row r="212" spans="1:15" x14ac:dyDescent="0.25">
      <c r="A212" s="169" t="s">
        <v>54</v>
      </c>
      <c r="B212" s="170" t="s">
        <v>78</v>
      </c>
      <c r="C212" s="119">
        <v>15</v>
      </c>
      <c r="D212" s="130">
        <v>1.1499999999999999</v>
      </c>
      <c r="E212" s="130">
        <v>0.2</v>
      </c>
      <c r="F212" s="130">
        <v>5.65</v>
      </c>
      <c r="G212" s="130">
        <v>40.200000000000003</v>
      </c>
      <c r="H212" s="130">
        <v>0.03</v>
      </c>
      <c r="I212" s="130">
        <v>0</v>
      </c>
      <c r="J212" s="130">
        <v>0</v>
      </c>
      <c r="K212" s="130">
        <v>0.45</v>
      </c>
      <c r="L212" s="130">
        <v>6.6</v>
      </c>
      <c r="M212" s="130">
        <v>38.81</v>
      </c>
      <c r="N212" s="130">
        <v>11.4</v>
      </c>
      <c r="O212" s="130">
        <v>0.86</v>
      </c>
    </row>
    <row r="213" spans="1:15" x14ac:dyDescent="0.25">
      <c r="A213" s="110"/>
      <c r="B213" s="28" t="s">
        <v>83</v>
      </c>
      <c r="C213" s="123">
        <f>SUM(C207:C212)</f>
        <v>700</v>
      </c>
      <c r="D213" s="123">
        <f t="shared" ref="D213:O213" si="29">SUM(D207:D212)</f>
        <v>32.17</v>
      </c>
      <c r="E213" s="123">
        <f t="shared" si="29"/>
        <v>23.74</v>
      </c>
      <c r="F213" s="123">
        <f t="shared" si="29"/>
        <v>98.28</v>
      </c>
      <c r="G213" s="123">
        <f t="shared" si="29"/>
        <v>709.1</v>
      </c>
      <c r="H213" s="123">
        <f t="shared" si="29"/>
        <v>0.46499999999999997</v>
      </c>
      <c r="I213" s="123">
        <f t="shared" si="29"/>
        <v>60.33</v>
      </c>
      <c r="J213" s="123">
        <f t="shared" si="29"/>
        <v>0</v>
      </c>
      <c r="K213" s="123">
        <f t="shared" si="29"/>
        <v>0.53600000000000003</v>
      </c>
      <c r="L213" s="123">
        <f t="shared" si="29"/>
        <v>277.11</v>
      </c>
      <c r="M213" s="123">
        <f t="shared" si="29"/>
        <v>115.91</v>
      </c>
      <c r="N213" s="123">
        <f t="shared" si="29"/>
        <v>199.78</v>
      </c>
      <c r="O213" s="123">
        <f t="shared" si="29"/>
        <v>7.65</v>
      </c>
    </row>
    <row r="214" spans="1:15" x14ac:dyDescent="0.25">
      <c r="A214" s="110"/>
      <c r="B214" s="28" t="s">
        <v>149</v>
      </c>
      <c r="C214" s="123">
        <f t="shared" ref="C214:O214" si="30">C213+C205</f>
        <v>1297</v>
      </c>
      <c r="D214" s="166">
        <f t="shared" si="30"/>
        <v>59.260000000000005</v>
      </c>
      <c r="E214" s="166">
        <f t="shared" si="30"/>
        <v>50.01</v>
      </c>
      <c r="F214" s="166">
        <f t="shared" si="30"/>
        <v>196.01</v>
      </c>
      <c r="G214" s="166">
        <f t="shared" si="30"/>
        <v>1471.1999999999998</v>
      </c>
      <c r="H214" s="166">
        <f t="shared" si="30"/>
        <v>0.69299999999999995</v>
      </c>
      <c r="I214" s="166">
        <f t="shared" si="30"/>
        <v>94.75</v>
      </c>
      <c r="J214" s="166">
        <f t="shared" si="30"/>
        <v>33.6</v>
      </c>
      <c r="K214" s="166">
        <f t="shared" si="30"/>
        <v>1.9289999999999998</v>
      </c>
      <c r="L214" s="166">
        <f t="shared" si="30"/>
        <v>384.24</v>
      </c>
      <c r="M214" s="166">
        <f t="shared" si="30"/>
        <v>242.51</v>
      </c>
      <c r="N214" s="166">
        <f t="shared" si="30"/>
        <v>304.14</v>
      </c>
      <c r="O214" s="166">
        <f t="shared" si="30"/>
        <v>14.045000000000002</v>
      </c>
    </row>
    <row r="215" spans="1:15" x14ac:dyDescent="0.25">
      <c r="A215" s="117"/>
      <c r="B215" s="142" t="s">
        <v>182</v>
      </c>
      <c r="C215" s="165"/>
      <c r="D215" s="184">
        <f>D214+D193+D173+D151+D129+D108+D87+D64+D44+D22</f>
        <v>614</v>
      </c>
      <c r="E215" s="184">
        <f t="shared" ref="E215:O215" si="31">E214+E193+E173+E151+E129+E108+E87+E64+E44+E22</f>
        <v>624.93999999999994</v>
      </c>
      <c r="F215" s="184">
        <f t="shared" si="31"/>
        <v>2081.17</v>
      </c>
      <c r="G215" s="184">
        <f t="shared" si="31"/>
        <v>15388.619999999999</v>
      </c>
      <c r="H215" s="136">
        <f t="shared" si="31"/>
        <v>7.9700000000000006</v>
      </c>
      <c r="I215" s="136">
        <f t="shared" si="31"/>
        <v>1343.212</v>
      </c>
      <c r="J215" s="136">
        <f t="shared" si="31"/>
        <v>864.2</v>
      </c>
      <c r="K215" s="136">
        <f t="shared" si="31"/>
        <v>21.704999999999998</v>
      </c>
      <c r="L215" s="136">
        <f t="shared" si="31"/>
        <v>6933.22</v>
      </c>
      <c r="M215" s="136">
        <f t="shared" si="31"/>
        <v>4120.232</v>
      </c>
      <c r="N215" s="136">
        <f t="shared" si="31"/>
        <v>2563.3100000000004</v>
      </c>
      <c r="O215" s="136">
        <f t="shared" si="31"/>
        <v>190.26499999999999</v>
      </c>
    </row>
    <row r="216" spans="1:15" x14ac:dyDescent="0.25">
      <c r="A216" s="28"/>
      <c r="B216" s="71" t="s">
        <v>183</v>
      </c>
      <c r="C216" s="123"/>
      <c r="D216" s="183">
        <f>D215/10</f>
        <v>61.4</v>
      </c>
      <c r="E216" s="183">
        <f t="shared" ref="E216:O216" si="32">E215/10</f>
        <v>62.493999999999993</v>
      </c>
      <c r="F216" s="183">
        <f t="shared" si="32"/>
        <v>208.11700000000002</v>
      </c>
      <c r="G216" s="183">
        <f t="shared" si="32"/>
        <v>1538.8619999999999</v>
      </c>
      <c r="H216" s="123">
        <f t="shared" si="32"/>
        <v>0.79700000000000004</v>
      </c>
      <c r="I216" s="123">
        <f t="shared" si="32"/>
        <v>134.3212</v>
      </c>
      <c r="J216" s="123">
        <f t="shared" si="32"/>
        <v>86.42</v>
      </c>
      <c r="K216" s="123">
        <f t="shared" si="32"/>
        <v>2.1704999999999997</v>
      </c>
      <c r="L216" s="123">
        <f t="shared" si="32"/>
        <v>693.322</v>
      </c>
      <c r="M216" s="123">
        <f t="shared" si="32"/>
        <v>412.02319999999997</v>
      </c>
      <c r="N216" s="123">
        <f t="shared" si="32"/>
        <v>256.33100000000002</v>
      </c>
      <c r="O216" s="123">
        <f t="shared" si="32"/>
        <v>19.026499999999999</v>
      </c>
    </row>
    <row r="217" spans="1:15" x14ac:dyDescent="0.25">
      <c r="A217" s="28"/>
      <c r="B217" s="71"/>
      <c r="C217" s="123"/>
      <c r="D217" s="109" t="s">
        <v>16</v>
      </c>
      <c r="E217" s="109" t="s">
        <v>17</v>
      </c>
      <c r="F217" s="109" t="s">
        <v>18</v>
      </c>
      <c r="G217" s="109" t="s">
        <v>73</v>
      </c>
      <c r="H217" s="166"/>
      <c r="I217" s="166"/>
      <c r="J217" s="166"/>
      <c r="K217" s="166"/>
      <c r="L217" s="166"/>
      <c r="M217" s="166"/>
      <c r="N217" s="166"/>
      <c r="O217" s="166"/>
    </row>
    <row r="218" spans="1:15" x14ac:dyDescent="0.25">
      <c r="A218" s="143"/>
      <c r="B218" s="146"/>
      <c r="C218" s="147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</row>
    <row r="219" spans="1:15" x14ac:dyDescent="0.25">
      <c r="A219" s="149"/>
      <c r="B219" s="150"/>
      <c r="C219" s="151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</row>
    <row r="220" spans="1:15" x14ac:dyDescent="0.25">
      <c r="A220" s="153"/>
      <c r="B220" s="154"/>
      <c r="C220" s="155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5" x14ac:dyDescent="0.25">
      <c r="A221" s="149"/>
      <c r="B221" s="150"/>
      <c r="C221" s="151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</row>
    <row r="222" spans="1:15" x14ac:dyDescent="0.25">
      <c r="A222" s="149"/>
      <c r="B222" s="150"/>
      <c r="C222" s="151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</row>
  </sheetData>
  <autoFilter ref="A2:O216">
    <filterColumn colId="3" showButton="0"/>
    <filterColumn colId="4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60">
    <mergeCell ref="A194:O194"/>
    <mergeCell ref="A195:A196"/>
    <mergeCell ref="B195:B196"/>
    <mergeCell ref="C195:C196"/>
    <mergeCell ref="D195:F195"/>
    <mergeCell ref="I195:O195"/>
    <mergeCell ref="A152:O152"/>
    <mergeCell ref="A175:A176"/>
    <mergeCell ref="B175:B176"/>
    <mergeCell ref="C175:C176"/>
    <mergeCell ref="D175:F175"/>
    <mergeCell ref="I175:O175"/>
    <mergeCell ref="A174:O174"/>
    <mergeCell ref="A153:A154"/>
    <mergeCell ref="B153:B154"/>
    <mergeCell ref="C153:C154"/>
    <mergeCell ref="D153:F153"/>
    <mergeCell ref="I153:O153"/>
    <mergeCell ref="A66:A67"/>
    <mergeCell ref="B66:B67"/>
    <mergeCell ref="C66:C67"/>
    <mergeCell ref="A88:O88"/>
    <mergeCell ref="A130:O130"/>
    <mergeCell ref="A109:O109"/>
    <mergeCell ref="A110:A111"/>
    <mergeCell ref="B110:B111"/>
    <mergeCell ref="C110:C111"/>
    <mergeCell ref="D110:F110"/>
    <mergeCell ref="I110:O110"/>
    <mergeCell ref="A89:A90"/>
    <mergeCell ref="B89:B90"/>
    <mergeCell ref="C89:C90"/>
    <mergeCell ref="D89:F89"/>
    <mergeCell ref="I89:O89"/>
    <mergeCell ref="A46:A47"/>
    <mergeCell ref="B46:B47"/>
    <mergeCell ref="C46:C47"/>
    <mergeCell ref="D46:F46"/>
    <mergeCell ref="I46:O46"/>
    <mergeCell ref="A131:A132"/>
    <mergeCell ref="B131:B132"/>
    <mergeCell ref="C131:C132"/>
    <mergeCell ref="D131:F131"/>
    <mergeCell ref="I131:O131"/>
    <mergeCell ref="A1:O1"/>
    <mergeCell ref="A23:O23"/>
    <mergeCell ref="A45:O45"/>
    <mergeCell ref="A65:O65"/>
    <mergeCell ref="D66:F66"/>
    <mergeCell ref="I66:O66"/>
    <mergeCell ref="A2:A3"/>
    <mergeCell ref="B2:B3"/>
    <mergeCell ref="C2:C3"/>
    <mergeCell ref="D2:F2"/>
    <mergeCell ref="I2:O2"/>
    <mergeCell ref="A24:A25"/>
    <mergeCell ref="B24:B25"/>
    <mergeCell ref="C24:C25"/>
    <mergeCell ref="D24:F24"/>
    <mergeCell ref="I24:O2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81" fitToHeight="12" orientation="landscape" r:id="rId1"/>
  <headerFooter alignWithMargins="0"/>
  <rowBreaks count="9" manualBreakCount="9">
    <brk id="22" max="14" man="1"/>
    <brk id="44" max="14" man="1"/>
    <brk id="64" max="14" man="1"/>
    <brk id="87" max="14" man="1"/>
    <brk id="108" max="14" man="1"/>
    <brk id="129" max="14" man="1"/>
    <brk id="151" max="14" man="1"/>
    <brk id="173" max="14" man="1"/>
    <brk id="19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"/>
  <sheetViews>
    <sheetView tabSelected="1" view="pageBreakPreview" zoomScaleSheetLayoutView="100" workbookViewId="0">
      <pane xSplit="14" ySplit="3" topLeftCell="O25" activePane="bottomRight" state="frozen"/>
      <selection pane="topRight" activeCell="O1" sqref="O1"/>
      <selection pane="bottomLeft" activeCell="A4" sqref="A4"/>
      <selection pane="bottomRight" activeCell="A32" sqref="A32:O32"/>
    </sheetView>
  </sheetViews>
  <sheetFormatPr defaultColWidth="9.140625" defaultRowHeight="15.75" x14ac:dyDescent="0.25"/>
  <cols>
    <col min="1" max="1" width="9.7109375" style="112" customWidth="1"/>
    <col min="2" max="2" width="35.5703125" style="112" customWidth="1"/>
    <col min="3" max="3" width="8.85546875" style="129" customWidth="1"/>
    <col min="4" max="4" width="8.42578125" style="140" bestFit="1" customWidth="1"/>
    <col min="5" max="5" width="7.7109375" style="140" bestFit="1" customWidth="1"/>
    <col min="6" max="6" width="8.42578125" style="140" bestFit="1" customWidth="1"/>
    <col min="7" max="7" width="12.42578125" style="140" customWidth="1"/>
    <col min="8" max="8" width="8.140625" style="140" bestFit="1" customWidth="1"/>
    <col min="9" max="9" width="8.42578125" style="140" bestFit="1" customWidth="1"/>
    <col min="10" max="10" width="8.42578125" style="140" customWidth="1"/>
    <col min="11" max="11" width="8.5703125" style="140" customWidth="1"/>
    <col min="12" max="13" width="8.85546875" style="140" bestFit="1" customWidth="1"/>
    <col min="14" max="14" width="9.7109375" style="140" customWidth="1"/>
    <col min="15" max="15" width="10.42578125" style="140" customWidth="1"/>
    <col min="16" max="16384" width="9.140625" style="112"/>
  </cols>
  <sheetData>
    <row r="1" spans="1:15" s="107" customFormat="1" x14ac:dyDescent="0.25">
      <c r="A1" s="186" t="s">
        <v>196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8"/>
    </row>
    <row r="2" spans="1:15" s="107" customFormat="1" ht="15" customHeight="1" x14ac:dyDescent="0.25">
      <c r="A2" s="195" t="s">
        <v>69</v>
      </c>
      <c r="B2" s="197" t="s">
        <v>70</v>
      </c>
      <c r="C2" s="195" t="s">
        <v>62</v>
      </c>
      <c r="D2" s="199" t="s">
        <v>71</v>
      </c>
      <c r="E2" s="200"/>
      <c r="F2" s="201"/>
      <c r="G2" s="109" t="s">
        <v>72</v>
      </c>
      <c r="H2" s="109"/>
      <c r="I2" s="199" t="s">
        <v>159</v>
      </c>
      <c r="J2" s="200"/>
      <c r="K2" s="200"/>
      <c r="L2" s="200"/>
      <c r="M2" s="200"/>
      <c r="N2" s="200"/>
      <c r="O2" s="201"/>
    </row>
    <row r="3" spans="1:15" s="107" customFormat="1" ht="15" customHeight="1" x14ac:dyDescent="0.25">
      <c r="A3" s="196"/>
      <c r="B3" s="198"/>
      <c r="C3" s="196"/>
      <c r="D3" s="109" t="s">
        <v>16</v>
      </c>
      <c r="E3" s="109" t="s">
        <v>17</v>
      </c>
      <c r="F3" s="109" t="s">
        <v>18</v>
      </c>
      <c r="G3" s="109" t="s">
        <v>73</v>
      </c>
      <c r="H3" s="109" t="s">
        <v>74</v>
      </c>
      <c r="I3" s="109" t="s">
        <v>20</v>
      </c>
      <c r="J3" s="109" t="s">
        <v>21</v>
      </c>
      <c r="K3" s="109" t="s">
        <v>75</v>
      </c>
      <c r="L3" s="109" t="s">
        <v>76</v>
      </c>
      <c r="M3" s="109" t="s">
        <v>23</v>
      </c>
      <c r="N3" s="109" t="s">
        <v>24</v>
      </c>
      <c r="O3" s="109" t="s">
        <v>25</v>
      </c>
    </row>
    <row r="4" spans="1:15" s="107" customFormat="1" x14ac:dyDescent="0.25">
      <c r="A4" s="28"/>
      <c r="B4" s="28" t="s">
        <v>77</v>
      </c>
      <c r="C4" s="28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5" s="107" customFormat="1" ht="47.25" x14ac:dyDescent="0.25">
      <c r="A5" s="117" t="s">
        <v>155</v>
      </c>
      <c r="B5" s="128" t="s">
        <v>153</v>
      </c>
      <c r="C5" s="119" t="s">
        <v>120</v>
      </c>
      <c r="D5" s="130">
        <v>10</v>
      </c>
      <c r="E5" s="130">
        <v>19</v>
      </c>
      <c r="F5" s="130">
        <v>55</v>
      </c>
      <c r="G5" s="130">
        <v>390</v>
      </c>
      <c r="H5" s="130">
        <v>0</v>
      </c>
      <c r="I5" s="130">
        <v>0</v>
      </c>
      <c r="J5" s="130">
        <v>0</v>
      </c>
      <c r="K5" s="130">
        <v>0</v>
      </c>
      <c r="L5" s="130">
        <v>302.2</v>
      </c>
      <c r="M5" s="130">
        <v>0</v>
      </c>
      <c r="N5" s="130">
        <v>56.35</v>
      </c>
      <c r="O5" s="130">
        <v>0.64</v>
      </c>
    </row>
    <row r="6" spans="1:15" x14ac:dyDescent="0.25">
      <c r="A6" s="117">
        <v>642</v>
      </c>
      <c r="B6" s="128" t="s">
        <v>136</v>
      </c>
      <c r="C6" s="111">
        <v>200</v>
      </c>
      <c r="D6" s="115">
        <v>4.5</v>
      </c>
      <c r="E6" s="115">
        <v>6.7</v>
      </c>
      <c r="F6" s="115">
        <v>16.3</v>
      </c>
      <c r="G6" s="115">
        <v>142.5</v>
      </c>
      <c r="H6" s="115">
        <v>0.02</v>
      </c>
      <c r="I6" s="115">
        <v>1.5</v>
      </c>
      <c r="J6" s="115">
        <v>0.03</v>
      </c>
      <c r="K6" s="115">
        <v>0.3</v>
      </c>
      <c r="L6" s="115">
        <v>185.5</v>
      </c>
      <c r="M6" s="115">
        <v>125.64</v>
      </c>
      <c r="N6" s="115">
        <v>24.3</v>
      </c>
      <c r="O6" s="115">
        <v>0.51</v>
      </c>
    </row>
    <row r="7" spans="1:15" x14ac:dyDescent="0.25">
      <c r="A7" s="117" t="s">
        <v>56</v>
      </c>
      <c r="B7" s="128" t="s">
        <v>78</v>
      </c>
      <c r="C7" s="119">
        <v>60</v>
      </c>
      <c r="D7" s="173">
        <v>1.9</v>
      </c>
      <c r="E7" s="173">
        <v>0.4</v>
      </c>
      <c r="F7" s="173">
        <v>9.4</v>
      </c>
      <c r="G7" s="173">
        <v>50.2</v>
      </c>
      <c r="H7" s="173">
        <v>0.05</v>
      </c>
      <c r="I7" s="173">
        <v>0</v>
      </c>
      <c r="J7" s="173">
        <v>0</v>
      </c>
      <c r="K7" s="173">
        <v>0.57499999999999996</v>
      </c>
      <c r="L7" s="173">
        <v>8.25</v>
      </c>
      <c r="M7" s="173">
        <v>48.5</v>
      </c>
      <c r="N7" s="173">
        <v>14.25</v>
      </c>
      <c r="O7" s="173">
        <v>1.125</v>
      </c>
    </row>
    <row r="8" spans="1:15" x14ac:dyDescent="0.25">
      <c r="A8" s="117" t="s">
        <v>54</v>
      </c>
      <c r="B8" s="128" t="s">
        <v>81</v>
      </c>
      <c r="C8" s="119">
        <v>60</v>
      </c>
      <c r="D8" s="130">
        <v>6.4</v>
      </c>
      <c r="E8" s="130">
        <v>2.7</v>
      </c>
      <c r="F8" s="130">
        <v>26.1</v>
      </c>
      <c r="G8" s="130">
        <v>164.4</v>
      </c>
      <c r="H8" s="130">
        <v>0.247</v>
      </c>
      <c r="I8" s="130">
        <v>0.12</v>
      </c>
      <c r="J8" s="130">
        <v>0</v>
      </c>
      <c r="K8" s="130">
        <v>0.114</v>
      </c>
      <c r="L8" s="130">
        <v>75</v>
      </c>
      <c r="M8" s="130">
        <v>77.400000000000006</v>
      </c>
      <c r="N8" s="130">
        <v>24.6</v>
      </c>
      <c r="O8" s="130">
        <v>2.16</v>
      </c>
    </row>
    <row r="9" spans="1:15" s="145" customFormat="1" x14ac:dyDescent="0.25">
      <c r="A9" s="117" t="s">
        <v>163</v>
      </c>
      <c r="B9" s="106" t="s">
        <v>138</v>
      </c>
      <c r="C9" s="111">
        <v>20</v>
      </c>
      <c r="D9" s="115">
        <v>4.6399999999999997</v>
      </c>
      <c r="E9" s="115">
        <v>5.9200000000000008</v>
      </c>
      <c r="F9" s="115">
        <v>0</v>
      </c>
      <c r="G9" s="115">
        <v>72.72</v>
      </c>
      <c r="H9" s="115">
        <v>0</v>
      </c>
      <c r="I9" s="115">
        <v>0.25600000000000001</v>
      </c>
      <c r="J9" s="115">
        <v>69.36</v>
      </c>
      <c r="K9" s="115">
        <v>0</v>
      </c>
      <c r="L9" s="115">
        <v>332.8</v>
      </c>
      <c r="M9" s="115">
        <v>20</v>
      </c>
      <c r="N9" s="115">
        <v>18.68</v>
      </c>
      <c r="O9" s="115">
        <v>0.25600000000000001</v>
      </c>
    </row>
    <row r="10" spans="1:15" s="145" customFormat="1" x14ac:dyDescent="0.25">
      <c r="A10" s="117" t="s">
        <v>54</v>
      </c>
      <c r="B10" s="106" t="s">
        <v>141</v>
      </c>
      <c r="C10" s="111">
        <v>120</v>
      </c>
      <c r="D10" s="130">
        <v>0.3</v>
      </c>
      <c r="E10" s="130">
        <v>0.2</v>
      </c>
      <c r="F10" s="130">
        <v>13.7</v>
      </c>
      <c r="G10" s="130">
        <v>62.4</v>
      </c>
      <c r="H10" s="130">
        <v>0.02</v>
      </c>
      <c r="I10" s="130">
        <v>5.52</v>
      </c>
      <c r="J10" s="130">
        <v>3.6</v>
      </c>
      <c r="K10" s="130">
        <v>0.216</v>
      </c>
      <c r="L10" s="130">
        <v>7.2</v>
      </c>
      <c r="M10" s="130">
        <v>13.2</v>
      </c>
      <c r="N10" s="130">
        <v>6</v>
      </c>
      <c r="O10" s="130">
        <v>0.14399999999999999</v>
      </c>
    </row>
    <row r="11" spans="1:15" s="107" customFormat="1" x14ac:dyDescent="0.25">
      <c r="A11" s="110"/>
      <c r="B11" s="28" t="s">
        <v>85</v>
      </c>
      <c r="C11" s="125">
        <f>SUM(C6:C10)+260</f>
        <v>720</v>
      </c>
      <c r="D11" s="181">
        <f>SUM(D5:D10)</f>
        <v>27.74</v>
      </c>
      <c r="E11" s="125">
        <f t="shared" ref="E11:O11" si="0">SUM(E5:E10)</f>
        <v>34.92</v>
      </c>
      <c r="F11" s="125">
        <f t="shared" si="0"/>
        <v>120.50000000000001</v>
      </c>
      <c r="G11" s="125">
        <f t="shared" si="0"/>
        <v>882.22</v>
      </c>
      <c r="H11" s="125">
        <f t="shared" si="0"/>
        <v>0.33700000000000002</v>
      </c>
      <c r="I11" s="125">
        <f t="shared" si="0"/>
        <v>7.3959999999999999</v>
      </c>
      <c r="J11" s="125">
        <f t="shared" si="0"/>
        <v>72.989999999999995</v>
      </c>
      <c r="K11" s="125">
        <f t="shared" si="0"/>
        <v>1.2050000000000001</v>
      </c>
      <c r="L11" s="125">
        <f t="shared" si="0"/>
        <v>910.95</v>
      </c>
      <c r="M11" s="125">
        <f t="shared" si="0"/>
        <v>284.73999999999995</v>
      </c>
      <c r="N11" s="125">
        <f t="shared" si="0"/>
        <v>144.18</v>
      </c>
      <c r="O11" s="125">
        <f t="shared" si="0"/>
        <v>4.8350000000000009</v>
      </c>
    </row>
    <row r="12" spans="1:15" s="107" customFormat="1" x14ac:dyDescent="0.25">
      <c r="A12" s="110"/>
      <c r="B12" s="28" t="s">
        <v>80</v>
      </c>
      <c r="C12" s="120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</row>
    <row r="13" spans="1:15" s="107" customFormat="1" ht="31.5" x14ac:dyDescent="0.25">
      <c r="A13" s="117">
        <v>7</v>
      </c>
      <c r="B13" s="106" t="s">
        <v>162</v>
      </c>
      <c r="C13" s="159">
        <v>100</v>
      </c>
      <c r="D13" s="158">
        <v>3.2</v>
      </c>
      <c r="E13" s="158">
        <v>0.2</v>
      </c>
      <c r="F13" s="158">
        <v>6.58</v>
      </c>
      <c r="G13" s="158">
        <v>40</v>
      </c>
      <c r="H13" s="161">
        <v>1.2</v>
      </c>
      <c r="I13" s="115">
        <v>10</v>
      </c>
      <c r="J13" s="115">
        <v>0</v>
      </c>
      <c r="K13" s="115">
        <v>0</v>
      </c>
      <c r="L13" s="115">
        <v>20</v>
      </c>
      <c r="M13" s="115">
        <v>62</v>
      </c>
      <c r="N13" s="115">
        <v>20</v>
      </c>
      <c r="O13" s="115">
        <v>0.8</v>
      </c>
    </row>
    <row r="14" spans="1:15" s="107" customFormat="1" ht="31.5" x14ac:dyDescent="0.25">
      <c r="A14" s="117">
        <v>102</v>
      </c>
      <c r="B14" s="128" t="s">
        <v>156</v>
      </c>
      <c r="C14" s="119">
        <v>250</v>
      </c>
      <c r="D14" s="130">
        <v>10.51</v>
      </c>
      <c r="E14" s="130">
        <v>7.48</v>
      </c>
      <c r="F14" s="130">
        <v>23.49</v>
      </c>
      <c r="G14" s="130">
        <v>197.73</v>
      </c>
      <c r="H14" s="130">
        <v>0.27</v>
      </c>
      <c r="I14" s="130">
        <v>11.88</v>
      </c>
      <c r="J14" s="130">
        <v>0</v>
      </c>
      <c r="K14" s="130">
        <v>0</v>
      </c>
      <c r="L14" s="130">
        <v>37</v>
      </c>
      <c r="M14" s="130">
        <v>0</v>
      </c>
      <c r="N14" s="130">
        <v>0</v>
      </c>
      <c r="O14" s="130">
        <v>3.1</v>
      </c>
    </row>
    <row r="15" spans="1:15" s="107" customFormat="1" x14ac:dyDescent="0.25">
      <c r="A15" s="117">
        <v>472</v>
      </c>
      <c r="B15" s="118" t="s">
        <v>133</v>
      </c>
      <c r="C15" s="119">
        <v>180</v>
      </c>
      <c r="D15" s="130">
        <v>3.95</v>
      </c>
      <c r="E15" s="130">
        <v>6.11</v>
      </c>
      <c r="F15" s="130">
        <v>26.46</v>
      </c>
      <c r="G15" s="130">
        <v>176.4</v>
      </c>
      <c r="H15" s="130">
        <v>0</v>
      </c>
      <c r="I15" s="130">
        <v>30.84</v>
      </c>
      <c r="J15" s="130">
        <v>0</v>
      </c>
      <c r="K15" s="130">
        <v>0</v>
      </c>
      <c r="L15" s="130">
        <v>51.07</v>
      </c>
      <c r="M15" s="130">
        <v>0</v>
      </c>
      <c r="N15" s="130">
        <v>39.39</v>
      </c>
      <c r="O15" s="130">
        <v>1.4</v>
      </c>
    </row>
    <row r="16" spans="1:15" s="107" customFormat="1" x14ac:dyDescent="0.25">
      <c r="A16" s="117">
        <v>14</v>
      </c>
      <c r="B16" s="126" t="s">
        <v>158</v>
      </c>
      <c r="C16" s="111">
        <v>100</v>
      </c>
      <c r="D16" s="115">
        <v>7.59</v>
      </c>
      <c r="E16" s="115">
        <v>8.57</v>
      </c>
      <c r="F16" s="115">
        <v>6.79</v>
      </c>
      <c r="G16" s="115">
        <v>134.19999999999999</v>
      </c>
      <c r="H16" s="115">
        <v>0.06</v>
      </c>
      <c r="I16" s="115">
        <v>26.35</v>
      </c>
      <c r="J16" s="115">
        <v>202.3</v>
      </c>
      <c r="K16" s="115">
        <v>1.95</v>
      </c>
      <c r="L16" s="115">
        <v>34.85</v>
      </c>
      <c r="M16" s="115">
        <v>65.099999999999994</v>
      </c>
      <c r="N16" s="115">
        <v>17.739999999999998</v>
      </c>
      <c r="O16" s="115">
        <v>1.54</v>
      </c>
    </row>
    <row r="17" spans="1:15" s="107" customFormat="1" x14ac:dyDescent="0.25">
      <c r="A17" s="117" t="s">
        <v>54</v>
      </c>
      <c r="B17" s="127" t="s">
        <v>129</v>
      </c>
      <c r="C17" s="111">
        <v>200</v>
      </c>
      <c r="D17" s="115">
        <v>1</v>
      </c>
      <c r="E17" s="115">
        <v>0.2</v>
      </c>
      <c r="F17" s="115">
        <v>20.2</v>
      </c>
      <c r="G17" s="115">
        <v>92</v>
      </c>
      <c r="H17" s="115">
        <v>0.02</v>
      </c>
      <c r="I17" s="115">
        <v>4</v>
      </c>
      <c r="J17" s="115">
        <v>0</v>
      </c>
      <c r="K17" s="115">
        <v>0.2</v>
      </c>
      <c r="L17" s="115">
        <v>14</v>
      </c>
      <c r="M17" s="115">
        <v>14</v>
      </c>
      <c r="N17" s="115">
        <v>8</v>
      </c>
      <c r="O17" s="115">
        <v>2.8</v>
      </c>
    </row>
    <row r="18" spans="1:15" s="107" customFormat="1" x14ac:dyDescent="0.25">
      <c r="A18" s="117" t="s">
        <v>54</v>
      </c>
      <c r="B18" s="128" t="s">
        <v>81</v>
      </c>
      <c r="C18" s="119">
        <v>60</v>
      </c>
      <c r="D18" s="130">
        <v>6.4</v>
      </c>
      <c r="E18" s="130">
        <v>2.7</v>
      </c>
      <c r="F18" s="130">
        <v>26.1</v>
      </c>
      <c r="G18" s="130">
        <v>164.4</v>
      </c>
      <c r="H18" s="130">
        <v>0.247</v>
      </c>
      <c r="I18" s="130">
        <v>0.12</v>
      </c>
      <c r="J18" s="130">
        <v>0</v>
      </c>
      <c r="K18" s="130">
        <v>0.114</v>
      </c>
      <c r="L18" s="130">
        <v>75</v>
      </c>
      <c r="M18" s="130">
        <v>77.400000000000006</v>
      </c>
      <c r="N18" s="130">
        <v>24.6</v>
      </c>
      <c r="O18" s="130">
        <v>2.16</v>
      </c>
    </row>
    <row r="19" spans="1:15" s="107" customFormat="1" x14ac:dyDescent="0.25">
      <c r="A19" s="117" t="s">
        <v>56</v>
      </c>
      <c r="B19" s="128" t="s">
        <v>78</v>
      </c>
      <c r="C19" s="119">
        <v>30</v>
      </c>
      <c r="D19" s="130">
        <v>1.9</v>
      </c>
      <c r="E19" s="130">
        <v>0.4</v>
      </c>
      <c r="F19" s="130">
        <v>9.4</v>
      </c>
      <c r="G19" s="130">
        <v>50.2</v>
      </c>
      <c r="H19" s="130">
        <v>0.05</v>
      </c>
      <c r="I19" s="130">
        <v>0</v>
      </c>
      <c r="J19" s="130">
        <v>0</v>
      </c>
      <c r="K19" s="130">
        <v>0.57499999999999996</v>
      </c>
      <c r="L19" s="130">
        <v>8.25</v>
      </c>
      <c r="M19" s="130">
        <v>48.5</v>
      </c>
      <c r="N19" s="130">
        <v>14.25</v>
      </c>
      <c r="O19" s="130">
        <v>1.125</v>
      </c>
    </row>
    <row r="20" spans="1:15" s="107" customFormat="1" x14ac:dyDescent="0.25">
      <c r="A20" s="110" t="s">
        <v>54</v>
      </c>
      <c r="B20" s="106" t="s">
        <v>132</v>
      </c>
      <c r="C20" s="111">
        <v>200</v>
      </c>
      <c r="D20" s="115">
        <v>1.8</v>
      </c>
      <c r="E20" s="115">
        <v>0.4</v>
      </c>
      <c r="F20" s="115">
        <v>16.2</v>
      </c>
      <c r="G20" s="115">
        <v>86</v>
      </c>
      <c r="H20" s="115">
        <v>0.08</v>
      </c>
      <c r="I20" s="115">
        <v>120</v>
      </c>
      <c r="J20" s="115">
        <v>16</v>
      </c>
      <c r="K20" s="115">
        <v>0.4</v>
      </c>
      <c r="L20" s="115">
        <v>68</v>
      </c>
      <c r="M20" s="115">
        <v>46</v>
      </c>
      <c r="N20" s="115">
        <v>26</v>
      </c>
      <c r="O20" s="115">
        <v>0.6</v>
      </c>
    </row>
    <row r="21" spans="1:15" s="107" customFormat="1" x14ac:dyDescent="0.25">
      <c r="A21" s="110"/>
      <c r="B21" s="28" t="s">
        <v>83</v>
      </c>
      <c r="C21" s="133">
        <f>SUM(C13:C20)</f>
        <v>1120</v>
      </c>
      <c r="D21" s="136">
        <f t="shared" ref="D21:O21" si="1">SUM(D13:D20)</f>
        <v>36.349999999999994</v>
      </c>
      <c r="E21" s="136">
        <f t="shared" si="1"/>
        <v>26.059999999999995</v>
      </c>
      <c r="F21" s="136">
        <f t="shared" si="1"/>
        <v>135.22</v>
      </c>
      <c r="G21" s="136">
        <f t="shared" si="1"/>
        <v>940.93</v>
      </c>
      <c r="H21" s="136">
        <f t="shared" si="1"/>
        <v>1.9270000000000003</v>
      </c>
      <c r="I21" s="136">
        <f t="shared" si="1"/>
        <v>203.19</v>
      </c>
      <c r="J21" s="136">
        <f t="shared" si="1"/>
        <v>218.3</v>
      </c>
      <c r="K21" s="136">
        <f t="shared" si="1"/>
        <v>3.2389999999999994</v>
      </c>
      <c r="L21" s="136">
        <f t="shared" si="1"/>
        <v>308.16999999999996</v>
      </c>
      <c r="M21" s="136">
        <f t="shared" si="1"/>
        <v>313</v>
      </c>
      <c r="N21" s="136">
        <f t="shared" si="1"/>
        <v>149.97999999999999</v>
      </c>
      <c r="O21" s="136">
        <f t="shared" si="1"/>
        <v>13.525</v>
      </c>
    </row>
    <row r="22" spans="1:15" s="145" customFormat="1" x14ac:dyDescent="0.25">
      <c r="A22" s="110"/>
      <c r="B22" s="121" t="s">
        <v>149</v>
      </c>
      <c r="C22" s="157">
        <f t="shared" ref="C22:O22" si="2">C21+C11</f>
        <v>1840</v>
      </c>
      <c r="D22" s="157">
        <f t="shared" si="2"/>
        <v>64.089999999999989</v>
      </c>
      <c r="E22" s="157">
        <f t="shared" si="2"/>
        <v>60.98</v>
      </c>
      <c r="F22" s="157">
        <f t="shared" si="2"/>
        <v>255.72000000000003</v>
      </c>
      <c r="G22" s="157">
        <f t="shared" si="2"/>
        <v>1823.15</v>
      </c>
      <c r="H22" s="157">
        <f t="shared" si="2"/>
        <v>2.2640000000000002</v>
      </c>
      <c r="I22" s="157">
        <f t="shared" si="2"/>
        <v>210.58599999999998</v>
      </c>
      <c r="J22" s="157">
        <f t="shared" si="2"/>
        <v>291.29000000000002</v>
      </c>
      <c r="K22" s="157">
        <f t="shared" si="2"/>
        <v>4.4439999999999991</v>
      </c>
      <c r="L22" s="157">
        <f t="shared" si="2"/>
        <v>1219.1199999999999</v>
      </c>
      <c r="M22" s="157">
        <f t="shared" si="2"/>
        <v>597.74</v>
      </c>
      <c r="N22" s="157">
        <f t="shared" si="2"/>
        <v>294.15999999999997</v>
      </c>
      <c r="O22" s="157">
        <f t="shared" si="2"/>
        <v>18.36</v>
      </c>
    </row>
    <row r="23" spans="1:15" s="145" customFormat="1" x14ac:dyDescent="0.25">
      <c r="A23" s="189" t="s">
        <v>197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1"/>
    </row>
    <row r="24" spans="1:15" s="107" customFormat="1" x14ac:dyDescent="0.25">
      <c r="A24" s="195" t="s">
        <v>69</v>
      </c>
      <c r="B24" s="197" t="s">
        <v>70</v>
      </c>
      <c r="C24" s="195" t="s">
        <v>62</v>
      </c>
      <c r="D24" s="192" t="s">
        <v>71</v>
      </c>
      <c r="E24" s="193"/>
      <c r="F24" s="194"/>
      <c r="G24" s="134" t="s">
        <v>72</v>
      </c>
      <c r="H24" s="134"/>
      <c r="I24" s="192" t="s">
        <v>159</v>
      </c>
      <c r="J24" s="193"/>
      <c r="K24" s="193"/>
      <c r="L24" s="193"/>
      <c r="M24" s="193"/>
      <c r="N24" s="193"/>
      <c r="O24" s="194"/>
    </row>
    <row r="25" spans="1:15" x14ac:dyDescent="0.25">
      <c r="A25" s="196"/>
      <c r="B25" s="198"/>
      <c r="C25" s="196"/>
      <c r="D25" s="134" t="s">
        <v>16</v>
      </c>
      <c r="E25" s="134" t="s">
        <v>17</v>
      </c>
      <c r="F25" s="134" t="s">
        <v>18</v>
      </c>
      <c r="G25" s="134" t="s">
        <v>73</v>
      </c>
      <c r="H25" s="134" t="s">
        <v>74</v>
      </c>
      <c r="I25" s="134" t="s">
        <v>20</v>
      </c>
      <c r="J25" s="134" t="s">
        <v>21</v>
      </c>
      <c r="K25" s="134" t="s">
        <v>75</v>
      </c>
      <c r="L25" s="134" t="s">
        <v>76</v>
      </c>
      <c r="M25" s="134" t="s">
        <v>23</v>
      </c>
      <c r="N25" s="134" t="s">
        <v>24</v>
      </c>
      <c r="O25" s="134" t="s">
        <v>25</v>
      </c>
    </row>
    <row r="26" spans="1:15" s="107" customFormat="1" ht="42.75" customHeight="1" x14ac:dyDescent="0.25">
      <c r="A26" s="106"/>
      <c r="B26" s="28" t="s">
        <v>77</v>
      </c>
      <c r="C26" s="31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1:15" ht="31.5" x14ac:dyDescent="0.25">
      <c r="A27" s="117">
        <v>290</v>
      </c>
      <c r="B27" s="128" t="s">
        <v>130</v>
      </c>
      <c r="C27" s="119">
        <v>180</v>
      </c>
      <c r="D27" s="173">
        <v>6.62</v>
      </c>
      <c r="E27" s="173">
        <v>6.35</v>
      </c>
      <c r="F27" s="173">
        <v>42.38</v>
      </c>
      <c r="G27" s="173">
        <v>184</v>
      </c>
      <c r="H27" s="173">
        <v>0</v>
      </c>
      <c r="I27" s="173">
        <v>0</v>
      </c>
      <c r="J27" s="173">
        <v>0</v>
      </c>
      <c r="K27" s="173">
        <v>0</v>
      </c>
      <c r="L27" s="173">
        <v>14.4</v>
      </c>
      <c r="M27" s="173">
        <v>0</v>
      </c>
      <c r="N27" s="173">
        <v>9</v>
      </c>
      <c r="O27" s="173">
        <v>0.9</v>
      </c>
    </row>
    <row r="28" spans="1:15" s="107" customFormat="1" x14ac:dyDescent="0.25">
      <c r="A28" s="117">
        <v>286</v>
      </c>
      <c r="B28" s="128" t="s">
        <v>216</v>
      </c>
      <c r="C28" s="111">
        <v>100</v>
      </c>
      <c r="D28" s="115">
        <v>13.58</v>
      </c>
      <c r="E28" s="115">
        <v>14.91</v>
      </c>
      <c r="F28" s="115">
        <v>16.8</v>
      </c>
      <c r="G28" s="115">
        <v>254</v>
      </c>
      <c r="H28" s="115">
        <v>0.02</v>
      </c>
      <c r="I28" s="115">
        <v>1.5</v>
      </c>
      <c r="J28" s="115">
        <v>0.03</v>
      </c>
      <c r="K28" s="115">
        <v>0.3</v>
      </c>
      <c r="L28" s="115">
        <v>185.5</v>
      </c>
      <c r="M28" s="115">
        <v>125.64</v>
      </c>
      <c r="N28" s="115">
        <v>24.3</v>
      </c>
      <c r="O28" s="115">
        <v>0.51</v>
      </c>
    </row>
    <row r="29" spans="1:15" s="107" customFormat="1" x14ac:dyDescent="0.25">
      <c r="A29" s="117">
        <v>348</v>
      </c>
      <c r="B29" s="128" t="s">
        <v>215</v>
      </c>
      <c r="C29" s="119">
        <v>200</v>
      </c>
      <c r="D29" s="130">
        <v>1.04</v>
      </c>
      <c r="E29" s="130">
        <v>0</v>
      </c>
      <c r="F29" s="130">
        <v>30.96</v>
      </c>
      <c r="G29" s="130">
        <v>128.4</v>
      </c>
      <c r="H29" s="130">
        <v>0.03</v>
      </c>
      <c r="I29" s="130">
        <v>0.8</v>
      </c>
      <c r="J29" s="130">
        <v>0</v>
      </c>
      <c r="K29" s="130">
        <v>0</v>
      </c>
      <c r="L29" s="130">
        <v>32.4</v>
      </c>
      <c r="M29" s="130">
        <v>19</v>
      </c>
      <c r="N29" s="130">
        <v>21</v>
      </c>
      <c r="O29" s="130">
        <v>0.7</v>
      </c>
    </row>
    <row r="30" spans="1:15" s="107" customFormat="1" x14ac:dyDescent="0.25">
      <c r="A30" s="117" t="s">
        <v>54</v>
      </c>
      <c r="B30" s="128" t="s">
        <v>81</v>
      </c>
      <c r="C30" s="119">
        <v>60</v>
      </c>
      <c r="D30" s="130">
        <v>6.4</v>
      </c>
      <c r="E30" s="130">
        <v>2.7</v>
      </c>
      <c r="F30" s="130">
        <v>26.1</v>
      </c>
      <c r="G30" s="130">
        <v>164.4</v>
      </c>
      <c r="H30" s="130">
        <v>0.247</v>
      </c>
      <c r="I30" s="130">
        <v>0.12</v>
      </c>
      <c r="J30" s="130">
        <v>0</v>
      </c>
      <c r="K30" s="130">
        <v>0.114</v>
      </c>
      <c r="L30" s="130">
        <v>75</v>
      </c>
      <c r="M30" s="130">
        <v>77.400000000000006</v>
      </c>
      <c r="N30" s="130">
        <v>24.6</v>
      </c>
      <c r="O30" s="130">
        <v>2.16</v>
      </c>
    </row>
    <row r="31" spans="1:15" s="107" customFormat="1" x14ac:dyDescent="0.25">
      <c r="A31" s="117" t="s">
        <v>56</v>
      </c>
      <c r="B31" s="128" t="s">
        <v>78</v>
      </c>
      <c r="C31" s="119">
        <v>30</v>
      </c>
      <c r="D31" s="130">
        <v>1.9</v>
      </c>
      <c r="E31" s="130">
        <v>0.4</v>
      </c>
      <c r="F31" s="130">
        <v>9.4</v>
      </c>
      <c r="G31" s="130">
        <v>50.2</v>
      </c>
      <c r="H31" s="130">
        <v>0.05</v>
      </c>
      <c r="I31" s="130">
        <v>0</v>
      </c>
      <c r="J31" s="130">
        <v>0</v>
      </c>
      <c r="K31" s="130">
        <v>0.57499999999999996</v>
      </c>
      <c r="L31" s="130">
        <v>8.25</v>
      </c>
      <c r="M31" s="130">
        <v>48.5</v>
      </c>
      <c r="N31" s="130">
        <v>14.25</v>
      </c>
      <c r="O31" s="130">
        <v>1.125</v>
      </c>
    </row>
    <row r="32" spans="1:15" s="107" customFormat="1" x14ac:dyDescent="0.25">
      <c r="A32" s="117" t="s">
        <v>163</v>
      </c>
      <c r="B32" s="106" t="s">
        <v>138</v>
      </c>
      <c r="C32" s="111">
        <v>20</v>
      </c>
      <c r="D32" s="115">
        <v>4.6399999999999997</v>
      </c>
      <c r="E32" s="115">
        <v>5.9200000000000008</v>
      </c>
      <c r="F32" s="115">
        <v>0</v>
      </c>
      <c r="G32" s="115">
        <v>72.72</v>
      </c>
      <c r="H32" s="115">
        <v>0</v>
      </c>
      <c r="I32" s="115">
        <v>0.25600000000000001</v>
      </c>
      <c r="J32" s="115">
        <v>69.36</v>
      </c>
      <c r="K32" s="115">
        <v>0</v>
      </c>
      <c r="L32" s="115">
        <v>332.8</v>
      </c>
      <c r="M32" s="115">
        <v>20</v>
      </c>
      <c r="N32" s="115">
        <v>18.68</v>
      </c>
      <c r="O32" s="115">
        <v>0.25600000000000001</v>
      </c>
    </row>
    <row r="33" spans="1:15" s="107" customFormat="1" x14ac:dyDescent="0.25">
      <c r="A33" s="110"/>
      <c r="B33" s="28" t="s">
        <v>79</v>
      </c>
      <c r="C33" s="125">
        <f>C32+C31+C30+C29+C28+260</f>
        <v>670</v>
      </c>
      <c r="D33" s="181">
        <f>D32+D31+D30+D29+D28+D27</f>
        <v>34.18</v>
      </c>
      <c r="E33" s="181">
        <f t="shared" ref="E33:O33" si="3">E32+E31+E30+E29+E28+E27</f>
        <v>30.28</v>
      </c>
      <c r="F33" s="181">
        <f t="shared" si="3"/>
        <v>125.64000000000001</v>
      </c>
      <c r="G33" s="181">
        <f t="shared" si="3"/>
        <v>853.72</v>
      </c>
      <c r="H33" s="181">
        <f t="shared" si="3"/>
        <v>0.34699999999999998</v>
      </c>
      <c r="I33" s="181">
        <f t="shared" si="3"/>
        <v>2.6760000000000002</v>
      </c>
      <c r="J33" s="181">
        <f t="shared" si="3"/>
        <v>69.39</v>
      </c>
      <c r="K33" s="181">
        <f t="shared" si="3"/>
        <v>0.98899999999999988</v>
      </c>
      <c r="L33" s="181">
        <f t="shared" si="3"/>
        <v>648.35</v>
      </c>
      <c r="M33" s="181">
        <f t="shared" si="3"/>
        <v>290.54000000000002</v>
      </c>
      <c r="N33" s="181">
        <f t="shared" si="3"/>
        <v>111.83</v>
      </c>
      <c r="O33" s="181">
        <f t="shared" si="3"/>
        <v>5.6510000000000007</v>
      </c>
    </row>
    <row r="34" spans="1:15" s="107" customFormat="1" x14ac:dyDescent="0.25">
      <c r="A34" s="110"/>
      <c r="B34" s="28" t="s">
        <v>178</v>
      </c>
      <c r="C34" s="122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</row>
    <row r="35" spans="1:15" s="107" customFormat="1" ht="31.5" x14ac:dyDescent="0.25">
      <c r="A35" s="117">
        <v>71</v>
      </c>
      <c r="B35" s="128" t="s">
        <v>170</v>
      </c>
      <c r="C35" s="119">
        <v>100</v>
      </c>
      <c r="D35" s="130">
        <v>1.1599999999999999</v>
      </c>
      <c r="E35" s="130">
        <v>0.16</v>
      </c>
      <c r="F35" s="130">
        <v>5.17</v>
      </c>
      <c r="G35" s="130">
        <v>24</v>
      </c>
      <c r="H35" s="130">
        <v>0.06</v>
      </c>
      <c r="I35" s="130">
        <v>25</v>
      </c>
      <c r="J35" s="130">
        <v>42</v>
      </c>
      <c r="K35" s="130">
        <v>0.47</v>
      </c>
      <c r="L35" s="130">
        <v>10</v>
      </c>
      <c r="M35" s="130">
        <v>24</v>
      </c>
      <c r="N35" s="130">
        <v>11</v>
      </c>
      <c r="O35" s="130">
        <v>0.9</v>
      </c>
    </row>
    <row r="36" spans="1:15" s="107" customFormat="1" ht="31.5" x14ac:dyDescent="0.25">
      <c r="A36" s="117">
        <v>70</v>
      </c>
      <c r="B36" s="128" t="s">
        <v>171</v>
      </c>
      <c r="C36" s="119">
        <v>100</v>
      </c>
      <c r="D36" s="130">
        <v>1.1599999999999999</v>
      </c>
      <c r="E36" s="130">
        <v>0.16</v>
      </c>
      <c r="F36" s="130">
        <v>5.17</v>
      </c>
      <c r="G36" s="130">
        <v>24</v>
      </c>
      <c r="H36" s="130">
        <v>0.06</v>
      </c>
      <c r="I36" s="130">
        <v>25</v>
      </c>
      <c r="J36" s="130">
        <v>42</v>
      </c>
      <c r="K36" s="130">
        <v>0.47</v>
      </c>
      <c r="L36" s="130">
        <v>10</v>
      </c>
      <c r="M36" s="130">
        <v>24</v>
      </c>
      <c r="N36" s="130">
        <v>11</v>
      </c>
      <c r="O36" s="130">
        <v>0.9</v>
      </c>
    </row>
    <row r="37" spans="1:15" s="107" customFormat="1" x14ac:dyDescent="0.25">
      <c r="A37" s="117">
        <v>43</v>
      </c>
      <c r="B37" s="128" t="s">
        <v>145</v>
      </c>
      <c r="C37" s="119">
        <v>250</v>
      </c>
      <c r="D37" s="130">
        <v>2.2000000000000002</v>
      </c>
      <c r="E37" s="130">
        <v>1.6</v>
      </c>
      <c r="F37" s="130">
        <v>12.09</v>
      </c>
      <c r="G37" s="130">
        <v>116.7</v>
      </c>
      <c r="H37" s="130">
        <v>0</v>
      </c>
      <c r="I37" s="130">
        <v>8.74</v>
      </c>
      <c r="J37" s="130">
        <v>0</v>
      </c>
      <c r="K37" s="130">
        <v>0</v>
      </c>
      <c r="L37" s="130">
        <v>37.700000000000003</v>
      </c>
      <c r="M37" s="130">
        <v>54</v>
      </c>
      <c r="N37" s="130">
        <v>18</v>
      </c>
      <c r="O37" s="130">
        <v>1.53</v>
      </c>
    </row>
    <row r="38" spans="1:15" s="145" customFormat="1" x14ac:dyDescent="0.25">
      <c r="A38" s="117">
        <v>465</v>
      </c>
      <c r="B38" s="128" t="s">
        <v>135</v>
      </c>
      <c r="C38" s="119">
        <v>180</v>
      </c>
      <c r="D38" s="130">
        <v>7.11</v>
      </c>
      <c r="E38" s="130">
        <v>0.72</v>
      </c>
      <c r="F38" s="130">
        <v>37.44</v>
      </c>
      <c r="G38" s="130">
        <v>183.72</v>
      </c>
      <c r="H38" s="130">
        <v>0</v>
      </c>
      <c r="I38" s="130">
        <v>0</v>
      </c>
      <c r="J38" s="130">
        <v>0</v>
      </c>
      <c r="K38" s="130">
        <v>0</v>
      </c>
      <c r="L38" s="130">
        <v>12.48</v>
      </c>
      <c r="M38" s="130">
        <v>0</v>
      </c>
      <c r="N38" s="130">
        <v>11.24</v>
      </c>
      <c r="O38" s="130">
        <v>1.1100000000000001</v>
      </c>
    </row>
    <row r="39" spans="1:15" s="145" customFormat="1" x14ac:dyDescent="0.25">
      <c r="A39" s="117">
        <v>260</v>
      </c>
      <c r="B39" s="126" t="s">
        <v>207</v>
      </c>
      <c r="C39" s="119">
        <v>120</v>
      </c>
      <c r="D39" s="130">
        <v>16.8</v>
      </c>
      <c r="E39" s="130">
        <v>13.42</v>
      </c>
      <c r="F39" s="130">
        <v>5.5</v>
      </c>
      <c r="G39" s="130">
        <v>185.4</v>
      </c>
      <c r="H39" s="130">
        <v>0</v>
      </c>
      <c r="I39" s="130">
        <v>3.48</v>
      </c>
      <c r="J39" s="130">
        <v>0</v>
      </c>
      <c r="K39" s="130">
        <v>0</v>
      </c>
      <c r="L39" s="130">
        <v>15.94</v>
      </c>
      <c r="M39" s="130">
        <v>0</v>
      </c>
      <c r="N39" s="130">
        <v>5.64</v>
      </c>
      <c r="O39" s="130">
        <v>0.36</v>
      </c>
    </row>
    <row r="40" spans="1:15" x14ac:dyDescent="0.25">
      <c r="A40" s="117" t="s">
        <v>54</v>
      </c>
      <c r="B40" s="128" t="s">
        <v>81</v>
      </c>
      <c r="C40" s="119">
        <v>60</v>
      </c>
      <c r="D40" s="130">
        <v>6.4</v>
      </c>
      <c r="E40" s="130">
        <v>2.7</v>
      </c>
      <c r="F40" s="130">
        <v>26.1</v>
      </c>
      <c r="G40" s="130">
        <v>164.4</v>
      </c>
      <c r="H40" s="130">
        <v>0.247</v>
      </c>
      <c r="I40" s="130">
        <v>0.12</v>
      </c>
      <c r="J40" s="130">
        <v>0</v>
      </c>
      <c r="K40" s="130">
        <v>0.114</v>
      </c>
      <c r="L40" s="130">
        <v>75</v>
      </c>
      <c r="M40" s="130">
        <v>77.400000000000006</v>
      </c>
      <c r="N40" s="130">
        <v>24.6</v>
      </c>
      <c r="O40" s="130">
        <v>2.16</v>
      </c>
    </row>
    <row r="41" spans="1:15" x14ac:dyDescent="0.25">
      <c r="A41" s="117" t="s">
        <v>56</v>
      </c>
      <c r="B41" s="128" t="s">
        <v>78</v>
      </c>
      <c r="C41" s="119">
        <v>30</v>
      </c>
      <c r="D41" s="130">
        <v>1.9</v>
      </c>
      <c r="E41" s="130">
        <v>0.4</v>
      </c>
      <c r="F41" s="130">
        <v>9.4</v>
      </c>
      <c r="G41" s="130">
        <v>50.2</v>
      </c>
      <c r="H41" s="130">
        <v>0.05</v>
      </c>
      <c r="I41" s="130">
        <v>0</v>
      </c>
      <c r="J41" s="130">
        <v>0</v>
      </c>
      <c r="K41" s="130">
        <v>0.57499999999999996</v>
      </c>
      <c r="L41" s="130">
        <v>8.25</v>
      </c>
      <c r="M41" s="130">
        <v>48.5</v>
      </c>
      <c r="N41" s="130">
        <v>14.25</v>
      </c>
      <c r="O41" s="130">
        <v>1.125</v>
      </c>
    </row>
    <row r="42" spans="1:15" x14ac:dyDescent="0.25">
      <c r="A42" s="117">
        <v>591</v>
      </c>
      <c r="B42" s="106" t="s">
        <v>164</v>
      </c>
      <c r="C42" s="111">
        <v>200</v>
      </c>
      <c r="D42" s="115">
        <v>0</v>
      </c>
      <c r="E42" s="115">
        <v>0</v>
      </c>
      <c r="F42" s="115">
        <v>33.93</v>
      </c>
      <c r="G42" s="115">
        <v>129</v>
      </c>
      <c r="H42" s="115">
        <v>0</v>
      </c>
      <c r="I42" s="115">
        <v>0</v>
      </c>
      <c r="J42" s="115">
        <v>0</v>
      </c>
      <c r="K42" s="115">
        <v>0</v>
      </c>
      <c r="L42" s="115">
        <v>0.68</v>
      </c>
      <c r="M42" s="115">
        <v>0</v>
      </c>
      <c r="N42" s="115">
        <v>0</v>
      </c>
      <c r="O42" s="115">
        <v>0.1</v>
      </c>
    </row>
    <row r="43" spans="1:15" x14ac:dyDescent="0.25">
      <c r="A43" s="110"/>
      <c r="B43" s="28" t="s">
        <v>83</v>
      </c>
      <c r="C43" s="125">
        <f>SUM(C36:C42)</f>
        <v>940</v>
      </c>
      <c r="D43" s="136">
        <f t="shared" ref="D43:O43" si="4">SUM(D36:D42)</f>
        <v>35.57</v>
      </c>
      <c r="E43" s="136">
        <f t="shared" si="4"/>
        <v>19</v>
      </c>
      <c r="F43" s="136">
        <f t="shared" si="4"/>
        <v>129.63</v>
      </c>
      <c r="G43" s="136">
        <f t="shared" si="4"/>
        <v>853.42</v>
      </c>
      <c r="H43" s="136">
        <f t="shared" si="4"/>
        <v>0.35699999999999998</v>
      </c>
      <c r="I43" s="136">
        <f t="shared" si="4"/>
        <v>37.339999999999996</v>
      </c>
      <c r="J43" s="136">
        <f t="shared" si="4"/>
        <v>42</v>
      </c>
      <c r="K43" s="136">
        <f t="shared" si="4"/>
        <v>1.1589999999999998</v>
      </c>
      <c r="L43" s="136">
        <f t="shared" si="4"/>
        <v>160.05000000000001</v>
      </c>
      <c r="M43" s="136">
        <f t="shared" si="4"/>
        <v>203.9</v>
      </c>
      <c r="N43" s="136">
        <f t="shared" si="4"/>
        <v>84.73</v>
      </c>
      <c r="O43" s="136">
        <f t="shared" si="4"/>
        <v>7.2850000000000001</v>
      </c>
    </row>
    <row r="44" spans="1:15" s="107" customFormat="1" x14ac:dyDescent="0.25">
      <c r="A44" s="110"/>
      <c r="B44" s="28" t="s">
        <v>150</v>
      </c>
      <c r="C44" s="141">
        <f t="shared" ref="C44:O44" si="5">C43+C33</f>
        <v>1610</v>
      </c>
      <c r="D44" s="165">
        <f t="shared" si="5"/>
        <v>69.75</v>
      </c>
      <c r="E44" s="165">
        <f t="shared" si="5"/>
        <v>49.28</v>
      </c>
      <c r="F44" s="165">
        <f t="shared" si="5"/>
        <v>255.27</v>
      </c>
      <c r="G44" s="165">
        <f t="shared" si="5"/>
        <v>1707.1399999999999</v>
      </c>
      <c r="H44" s="165">
        <f t="shared" si="5"/>
        <v>0.70399999999999996</v>
      </c>
      <c r="I44" s="165">
        <f t="shared" si="5"/>
        <v>40.015999999999998</v>
      </c>
      <c r="J44" s="165">
        <f t="shared" si="5"/>
        <v>111.39</v>
      </c>
      <c r="K44" s="165">
        <f t="shared" si="5"/>
        <v>2.1479999999999997</v>
      </c>
      <c r="L44" s="165">
        <f t="shared" si="5"/>
        <v>808.40000000000009</v>
      </c>
      <c r="M44" s="165">
        <f t="shared" si="5"/>
        <v>494.44000000000005</v>
      </c>
      <c r="N44" s="165">
        <f t="shared" si="5"/>
        <v>196.56</v>
      </c>
      <c r="O44" s="165">
        <f t="shared" si="5"/>
        <v>12.936</v>
      </c>
    </row>
    <row r="45" spans="1:15" s="107" customFormat="1" x14ac:dyDescent="0.25">
      <c r="A45" s="189" t="s">
        <v>198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1"/>
    </row>
    <row r="46" spans="1:15" s="107" customFormat="1" ht="16.5" customHeight="1" x14ac:dyDescent="0.25">
      <c r="A46" s="195" t="s">
        <v>69</v>
      </c>
      <c r="B46" s="197" t="s">
        <v>70</v>
      </c>
      <c r="C46" s="195" t="s">
        <v>62</v>
      </c>
      <c r="D46" s="192" t="s">
        <v>71</v>
      </c>
      <c r="E46" s="193"/>
      <c r="F46" s="194"/>
      <c r="G46" s="134" t="s">
        <v>72</v>
      </c>
      <c r="H46" s="134"/>
      <c r="I46" s="192" t="s">
        <v>159</v>
      </c>
      <c r="J46" s="193"/>
      <c r="K46" s="193"/>
      <c r="L46" s="193"/>
      <c r="M46" s="193"/>
      <c r="N46" s="193"/>
      <c r="O46" s="194"/>
    </row>
    <row r="47" spans="1:15" s="107" customFormat="1" x14ac:dyDescent="0.25">
      <c r="A47" s="196"/>
      <c r="B47" s="198"/>
      <c r="C47" s="196"/>
      <c r="D47" s="134" t="s">
        <v>16</v>
      </c>
      <c r="E47" s="134" t="s">
        <v>17</v>
      </c>
      <c r="F47" s="134" t="s">
        <v>18</v>
      </c>
      <c r="G47" s="134" t="s">
        <v>73</v>
      </c>
      <c r="H47" s="134" t="s">
        <v>74</v>
      </c>
      <c r="I47" s="134" t="s">
        <v>20</v>
      </c>
      <c r="J47" s="134" t="s">
        <v>21</v>
      </c>
      <c r="K47" s="134" t="s">
        <v>75</v>
      </c>
      <c r="L47" s="134" t="s">
        <v>76</v>
      </c>
      <c r="M47" s="134" t="s">
        <v>23</v>
      </c>
      <c r="N47" s="134" t="s">
        <v>24</v>
      </c>
      <c r="O47" s="134" t="s">
        <v>25</v>
      </c>
    </row>
    <row r="48" spans="1:15" s="107" customFormat="1" x14ac:dyDescent="0.25">
      <c r="A48" s="28"/>
      <c r="B48" s="28" t="s">
        <v>77</v>
      </c>
      <c r="C48" s="31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</row>
    <row r="49" spans="1:15" s="107" customFormat="1" x14ac:dyDescent="0.25">
      <c r="A49" s="117">
        <v>185</v>
      </c>
      <c r="B49" s="128" t="s">
        <v>176</v>
      </c>
      <c r="C49" s="119">
        <v>120</v>
      </c>
      <c r="D49" s="130">
        <v>18.149999999999999</v>
      </c>
      <c r="E49" s="130">
        <v>10.039999999999999</v>
      </c>
      <c r="F49" s="130">
        <v>9.4</v>
      </c>
      <c r="G49" s="130">
        <v>200</v>
      </c>
      <c r="H49" s="130">
        <v>0</v>
      </c>
      <c r="I49" s="130">
        <v>11.88</v>
      </c>
      <c r="J49" s="130">
        <v>0</v>
      </c>
      <c r="K49" s="130">
        <v>0</v>
      </c>
      <c r="L49" s="130">
        <v>108.6</v>
      </c>
      <c r="M49" s="130">
        <v>0</v>
      </c>
      <c r="N49" s="130">
        <v>116.1</v>
      </c>
      <c r="O49" s="130">
        <v>2.6</v>
      </c>
    </row>
    <row r="50" spans="1:15" s="107" customFormat="1" x14ac:dyDescent="0.25">
      <c r="A50" s="117">
        <v>472</v>
      </c>
      <c r="B50" s="118" t="s">
        <v>133</v>
      </c>
      <c r="C50" s="119">
        <v>180</v>
      </c>
      <c r="D50" s="130">
        <v>3.95</v>
      </c>
      <c r="E50" s="130">
        <v>6.11</v>
      </c>
      <c r="F50" s="130">
        <v>26.46</v>
      </c>
      <c r="G50" s="130">
        <v>176.4</v>
      </c>
      <c r="H50" s="130">
        <v>0</v>
      </c>
      <c r="I50" s="130">
        <v>30.84</v>
      </c>
      <c r="J50" s="130">
        <v>0</v>
      </c>
      <c r="K50" s="130">
        <v>0</v>
      </c>
      <c r="L50" s="130">
        <v>51.07</v>
      </c>
      <c r="M50" s="130">
        <v>0</v>
      </c>
      <c r="N50" s="130">
        <v>39.4</v>
      </c>
      <c r="O50" s="130">
        <v>1.4</v>
      </c>
    </row>
    <row r="51" spans="1:15" x14ac:dyDescent="0.25">
      <c r="A51" s="117" t="s">
        <v>56</v>
      </c>
      <c r="B51" s="128" t="s">
        <v>78</v>
      </c>
      <c r="C51" s="119">
        <v>30</v>
      </c>
      <c r="D51" s="130">
        <v>1.9</v>
      </c>
      <c r="E51" s="130">
        <v>0.4</v>
      </c>
      <c r="F51" s="130">
        <v>9.4</v>
      </c>
      <c r="G51" s="130">
        <v>50.2</v>
      </c>
      <c r="H51" s="130">
        <v>0.05</v>
      </c>
      <c r="I51" s="130">
        <v>0</v>
      </c>
      <c r="J51" s="130">
        <v>0</v>
      </c>
      <c r="K51" s="130">
        <v>0.57499999999999996</v>
      </c>
      <c r="L51" s="130">
        <v>8.25</v>
      </c>
      <c r="M51" s="130">
        <v>48.5</v>
      </c>
      <c r="N51" s="130">
        <v>14.25</v>
      </c>
      <c r="O51" s="130">
        <v>1.125</v>
      </c>
    </row>
    <row r="52" spans="1:15" x14ac:dyDescent="0.25">
      <c r="A52" s="117" t="s">
        <v>54</v>
      </c>
      <c r="B52" s="128" t="s">
        <v>81</v>
      </c>
      <c r="C52" s="119">
        <v>60</v>
      </c>
      <c r="D52" s="130">
        <v>6.4</v>
      </c>
      <c r="E52" s="130">
        <v>2.7</v>
      </c>
      <c r="F52" s="130">
        <v>26.1</v>
      </c>
      <c r="G52" s="130">
        <v>164.4</v>
      </c>
      <c r="H52" s="130">
        <v>0.247</v>
      </c>
      <c r="I52" s="130">
        <v>0.12</v>
      </c>
      <c r="J52" s="130">
        <v>0</v>
      </c>
      <c r="K52" s="130">
        <v>0.114</v>
      </c>
      <c r="L52" s="130">
        <v>75</v>
      </c>
      <c r="M52" s="130">
        <v>77.400000000000006</v>
      </c>
      <c r="N52" s="130">
        <v>24.6</v>
      </c>
      <c r="O52" s="130">
        <v>2.16</v>
      </c>
    </row>
    <row r="53" spans="1:15" x14ac:dyDescent="0.25">
      <c r="A53" s="117">
        <v>14</v>
      </c>
      <c r="B53" s="128" t="s">
        <v>212</v>
      </c>
      <c r="C53" s="111">
        <v>10</v>
      </c>
      <c r="D53" s="115">
        <v>0.1</v>
      </c>
      <c r="E53" s="115">
        <v>7.2</v>
      </c>
      <c r="F53" s="115">
        <v>0.1</v>
      </c>
      <c r="G53" s="115">
        <v>57</v>
      </c>
      <c r="H53" s="115">
        <v>0</v>
      </c>
      <c r="I53" s="115">
        <v>0</v>
      </c>
      <c r="J53" s="115">
        <v>0</v>
      </c>
      <c r="K53" s="115">
        <v>0</v>
      </c>
      <c r="L53" s="115">
        <v>1.2</v>
      </c>
      <c r="M53" s="115">
        <v>0</v>
      </c>
      <c r="N53" s="115">
        <v>0.04</v>
      </c>
      <c r="O53" s="115">
        <v>0.02</v>
      </c>
    </row>
    <row r="54" spans="1:15" s="107" customFormat="1" x14ac:dyDescent="0.25">
      <c r="A54" s="117">
        <v>628</v>
      </c>
      <c r="B54" s="118" t="s">
        <v>131</v>
      </c>
      <c r="C54" s="119">
        <v>200</v>
      </c>
      <c r="D54" s="130">
        <v>0.2</v>
      </c>
      <c r="E54" s="130">
        <v>0.05</v>
      </c>
      <c r="F54" s="130">
        <v>13.6</v>
      </c>
      <c r="G54" s="130">
        <v>56</v>
      </c>
      <c r="H54" s="130">
        <v>0</v>
      </c>
      <c r="I54" s="130">
        <v>3.2</v>
      </c>
      <c r="J54" s="130">
        <v>0</v>
      </c>
      <c r="K54" s="130">
        <v>0</v>
      </c>
      <c r="L54" s="130">
        <v>7.35</v>
      </c>
      <c r="M54" s="130">
        <v>4</v>
      </c>
      <c r="N54" s="130">
        <v>5</v>
      </c>
      <c r="O54" s="130">
        <v>0.8</v>
      </c>
    </row>
    <row r="55" spans="1:15" s="107" customFormat="1" x14ac:dyDescent="0.25">
      <c r="A55" s="110"/>
      <c r="B55" s="28" t="s">
        <v>85</v>
      </c>
      <c r="C55" s="123">
        <f>SUM(C49:C54)</f>
        <v>600</v>
      </c>
      <c r="D55" s="136">
        <f t="shared" ref="D55:O55" si="6">SUM(D49:D54)</f>
        <v>30.7</v>
      </c>
      <c r="E55" s="136">
        <f t="shared" si="6"/>
        <v>26.499999999999996</v>
      </c>
      <c r="F55" s="136">
        <f t="shared" si="6"/>
        <v>85.059999999999988</v>
      </c>
      <c r="G55" s="136">
        <f t="shared" si="6"/>
        <v>704</v>
      </c>
      <c r="H55" s="136">
        <f t="shared" si="6"/>
        <v>0.29699999999999999</v>
      </c>
      <c r="I55" s="136">
        <f t="shared" si="6"/>
        <v>46.04</v>
      </c>
      <c r="J55" s="136">
        <f t="shared" si="6"/>
        <v>0</v>
      </c>
      <c r="K55" s="136">
        <f t="shared" si="6"/>
        <v>0.68899999999999995</v>
      </c>
      <c r="L55" s="136">
        <f t="shared" si="6"/>
        <v>251.46999999999997</v>
      </c>
      <c r="M55" s="136">
        <f t="shared" si="6"/>
        <v>129.9</v>
      </c>
      <c r="N55" s="136">
        <f t="shared" si="6"/>
        <v>199.39</v>
      </c>
      <c r="O55" s="136">
        <f t="shared" si="6"/>
        <v>8.1050000000000004</v>
      </c>
    </row>
    <row r="56" spans="1:15" s="107" customFormat="1" x14ac:dyDescent="0.25">
      <c r="A56" s="110"/>
      <c r="B56" s="28" t="s">
        <v>80</v>
      </c>
      <c r="C56" s="116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</row>
    <row r="57" spans="1:15" s="107" customFormat="1" ht="47.25" x14ac:dyDescent="0.25">
      <c r="A57" s="117">
        <v>139</v>
      </c>
      <c r="B57" s="128" t="s">
        <v>140</v>
      </c>
      <c r="C57" s="119">
        <v>250</v>
      </c>
      <c r="D57" s="130">
        <v>3.45</v>
      </c>
      <c r="E57" s="130">
        <v>7.89</v>
      </c>
      <c r="F57" s="130">
        <v>22.4</v>
      </c>
      <c r="G57" s="130">
        <v>181</v>
      </c>
      <c r="H57" s="130">
        <v>0</v>
      </c>
      <c r="I57" s="130">
        <v>0.81</v>
      </c>
      <c r="J57" s="130">
        <v>0</v>
      </c>
      <c r="K57" s="130">
        <v>0</v>
      </c>
      <c r="L57" s="130">
        <v>23.8</v>
      </c>
      <c r="M57" s="130">
        <v>0</v>
      </c>
      <c r="N57" s="130">
        <v>17.600000000000001</v>
      </c>
      <c r="O57" s="130">
        <v>1.77</v>
      </c>
    </row>
    <row r="58" spans="1:15" s="107" customFormat="1" x14ac:dyDescent="0.25">
      <c r="A58" s="117">
        <v>255</v>
      </c>
      <c r="B58" s="132" t="s">
        <v>148</v>
      </c>
      <c r="C58" s="119">
        <v>180</v>
      </c>
      <c r="D58" s="130">
        <v>5.22</v>
      </c>
      <c r="E58" s="130">
        <v>6.3</v>
      </c>
      <c r="F58" s="130">
        <v>41.22</v>
      </c>
      <c r="G58" s="130">
        <v>234</v>
      </c>
      <c r="H58" s="130">
        <v>0.04</v>
      </c>
      <c r="I58" s="130">
        <v>0</v>
      </c>
      <c r="J58" s="130">
        <v>0</v>
      </c>
      <c r="K58" s="130">
        <v>0</v>
      </c>
      <c r="L58" s="130">
        <v>34.200000000000003</v>
      </c>
      <c r="M58" s="130">
        <v>0</v>
      </c>
      <c r="N58" s="130">
        <v>25.2</v>
      </c>
      <c r="O58" s="130">
        <v>1.08</v>
      </c>
    </row>
    <row r="59" spans="1:15" s="107" customFormat="1" x14ac:dyDescent="0.25">
      <c r="A59" s="117">
        <v>637</v>
      </c>
      <c r="B59" s="127" t="s">
        <v>217</v>
      </c>
      <c r="C59" s="111">
        <v>100</v>
      </c>
      <c r="D59" s="115">
        <v>16.88</v>
      </c>
      <c r="E59" s="115">
        <v>10.88</v>
      </c>
      <c r="F59" s="115">
        <v>0</v>
      </c>
      <c r="G59" s="115">
        <v>165</v>
      </c>
      <c r="H59" s="115">
        <v>0.11</v>
      </c>
      <c r="I59" s="115">
        <v>18.100000000000001</v>
      </c>
      <c r="J59" s="115">
        <v>0</v>
      </c>
      <c r="K59" s="115">
        <v>0</v>
      </c>
      <c r="L59" s="115">
        <v>26.04</v>
      </c>
      <c r="M59" s="115">
        <v>0</v>
      </c>
      <c r="N59" s="115">
        <v>0</v>
      </c>
      <c r="O59" s="115">
        <v>1.64</v>
      </c>
    </row>
    <row r="60" spans="1:15" s="107" customFormat="1" x14ac:dyDescent="0.25">
      <c r="A60" s="117" t="s">
        <v>54</v>
      </c>
      <c r="B60" s="127" t="s">
        <v>129</v>
      </c>
      <c r="C60" s="111">
        <v>200</v>
      </c>
      <c r="D60" s="115">
        <v>1</v>
      </c>
      <c r="E60" s="115">
        <v>0.2</v>
      </c>
      <c r="F60" s="115">
        <v>20.2</v>
      </c>
      <c r="G60" s="115">
        <v>92</v>
      </c>
      <c r="H60" s="115">
        <v>0.02</v>
      </c>
      <c r="I60" s="115">
        <v>4</v>
      </c>
      <c r="J60" s="115">
        <v>0</v>
      </c>
      <c r="K60" s="115">
        <v>0.2</v>
      </c>
      <c r="L60" s="115">
        <v>14</v>
      </c>
      <c r="M60" s="115">
        <v>14</v>
      </c>
      <c r="N60" s="115">
        <v>8</v>
      </c>
      <c r="O60" s="115">
        <v>2.8</v>
      </c>
    </row>
    <row r="61" spans="1:15" s="145" customFormat="1" ht="20.25" customHeight="1" x14ac:dyDescent="0.25">
      <c r="A61" s="117" t="s">
        <v>54</v>
      </c>
      <c r="B61" s="128" t="s">
        <v>81</v>
      </c>
      <c r="C61" s="119">
        <v>60</v>
      </c>
      <c r="D61" s="130">
        <v>6.4</v>
      </c>
      <c r="E61" s="130">
        <v>2.7</v>
      </c>
      <c r="F61" s="130">
        <v>26.1</v>
      </c>
      <c r="G61" s="130">
        <v>164.4</v>
      </c>
      <c r="H61" s="130">
        <v>0.247</v>
      </c>
      <c r="I61" s="130">
        <v>0.12</v>
      </c>
      <c r="J61" s="130">
        <v>0</v>
      </c>
      <c r="K61" s="130">
        <v>0.114</v>
      </c>
      <c r="L61" s="130">
        <v>75</v>
      </c>
      <c r="M61" s="130">
        <v>77.400000000000006</v>
      </c>
      <c r="N61" s="130">
        <v>24.6</v>
      </c>
      <c r="O61" s="130">
        <v>2.16</v>
      </c>
    </row>
    <row r="62" spans="1:15" s="145" customFormat="1" ht="16.5" customHeight="1" x14ac:dyDescent="0.25">
      <c r="A62" s="117" t="s">
        <v>54</v>
      </c>
      <c r="B62" s="128" t="s">
        <v>78</v>
      </c>
      <c r="C62" s="119">
        <v>60</v>
      </c>
      <c r="D62" s="130">
        <v>4.5999999999999996</v>
      </c>
      <c r="E62" s="130">
        <v>0.8</v>
      </c>
      <c r="F62" s="130">
        <v>22.6</v>
      </c>
      <c r="G62" s="130">
        <v>120.6</v>
      </c>
      <c r="H62" s="130">
        <v>0.12</v>
      </c>
      <c r="I62" s="130">
        <v>0</v>
      </c>
      <c r="J62" s="130">
        <v>0</v>
      </c>
      <c r="K62" s="130">
        <v>1.38</v>
      </c>
      <c r="L62" s="130">
        <v>19.8</v>
      </c>
      <c r="M62" s="130">
        <v>116.4</v>
      </c>
      <c r="N62" s="130">
        <v>34.200000000000003</v>
      </c>
      <c r="O62" s="130">
        <v>2.7</v>
      </c>
    </row>
    <row r="63" spans="1:15" s="107" customFormat="1" ht="30" customHeight="1" x14ac:dyDescent="0.25">
      <c r="A63" s="110"/>
      <c r="B63" s="28" t="s">
        <v>83</v>
      </c>
      <c r="C63" s="125">
        <f>SUM(C57:C62)</f>
        <v>850</v>
      </c>
      <c r="D63" s="136">
        <f t="shared" ref="D63:O63" si="7">SUM(D57:D62)</f>
        <v>37.549999999999997</v>
      </c>
      <c r="E63" s="136">
        <f t="shared" si="7"/>
        <v>28.77</v>
      </c>
      <c r="F63" s="136">
        <f t="shared" si="7"/>
        <v>132.51999999999998</v>
      </c>
      <c r="G63" s="136">
        <f t="shared" si="7"/>
        <v>957</v>
      </c>
      <c r="H63" s="136">
        <f t="shared" si="7"/>
        <v>0.53699999999999992</v>
      </c>
      <c r="I63" s="136">
        <f t="shared" si="7"/>
        <v>23.03</v>
      </c>
      <c r="J63" s="136">
        <f t="shared" si="7"/>
        <v>0</v>
      </c>
      <c r="K63" s="136">
        <f t="shared" si="7"/>
        <v>1.694</v>
      </c>
      <c r="L63" s="136">
        <f t="shared" si="7"/>
        <v>192.84</v>
      </c>
      <c r="M63" s="136">
        <f t="shared" si="7"/>
        <v>207.8</v>
      </c>
      <c r="N63" s="136">
        <f t="shared" si="7"/>
        <v>109.60000000000001</v>
      </c>
      <c r="O63" s="136">
        <f t="shared" si="7"/>
        <v>12.149999999999999</v>
      </c>
    </row>
    <row r="64" spans="1:15" s="107" customFormat="1" ht="32.25" customHeight="1" x14ac:dyDescent="0.25">
      <c r="A64" s="110"/>
      <c r="B64" s="28" t="s">
        <v>149</v>
      </c>
      <c r="C64" s="123">
        <f t="shared" ref="C64:O64" si="8">C63+C55</f>
        <v>1450</v>
      </c>
      <c r="D64" s="166">
        <f t="shared" si="8"/>
        <v>68.25</v>
      </c>
      <c r="E64" s="166">
        <f t="shared" si="8"/>
        <v>55.269999999999996</v>
      </c>
      <c r="F64" s="166">
        <f t="shared" si="8"/>
        <v>217.57999999999998</v>
      </c>
      <c r="G64" s="166">
        <f t="shared" si="8"/>
        <v>1661</v>
      </c>
      <c r="H64" s="166">
        <f t="shared" si="8"/>
        <v>0.83399999999999985</v>
      </c>
      <c r="I64" s="166">
        <f t="shared" si="8"/>
        <v>69.069999999999993</v>
      </c>
      <c r="J64" s="166">
        <f t="shared" si="8"/>
        <v>0</v>
      </c>
      <c r="K64" s="166">
        <f t="shared" si="8"/>
        <v>2.383</v>
      </c>
      <c r="L64" s="166">
        <f t="shared" si="8"/>
        <v>444.30999999999995</v>
      </c>
      <c r="M64" s="166">
        <f t="shared" si="8"/>
        <v>337.70000000000005</v>
      </c>
      <c r="N64" s="166">
        <f t="shared" si="8"/>
        <v>308.99</v>
      </c>
      <c r="O64" s="166">
        <f t="shared" si="8"/>
        <v>20.254999999999999</v>
      </c>
    </row>
    <row r="65" spans="1:15" s="107" customFormat="1" ht="27.75" customHeight="1" x14ac:dyDescent="0.25">
      <c r="A65" s="186" t="s">
        <v>199</v>
      </c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8"/>
    </row>
    <row r="66" spans="1:15" s="107" customFormat="1" x14ac:dyDescent="0.25">
      <c r="A66" s="195" t="s">
        <v>69</v>
      </c>
      <c r="B66" s="197" t="s">
        <v>70</v>
      </c>
      <c r="C66" s="195" t="s">
        <v>62</v>
      </c>
      <c r="D66" s="192" t="s">
        <v>71</v>
      </c>
      <c r="E66" s="193"/>
      <c r="F66" s="194"/>
      <c r="G66" s="134" t="s">
        <v>72</v>
      </c>
      <c r="H66" s="134"/>
      <c r="I66" s="192" t="s">
        <v>159</v>
      </c>
      <c r="J66" s="193"/>
      <c r="K66" s="193"/>
      <c r="L66" s="193"/>
      <c r="M66" s="193"/>
      <c r="N66" s="193"/>
      <c r="O66" s="194"/>
    </row>
    <row r="67" spans="1:15" s="107" customFormat="1" x14ac:dyDescent="0.25">
      <c r="A67" s="196"/>
      <c r="B67" s="198"/>
      <c r="C67" s="196"/>
      <c r="D67" s="134" t="s">
        <v>16</v>
      </c>
      <c r="E67" s="134" t="s">
        <v>17</v>
      </c>
      <c r="F67" s="134" t="s">
        <v>18</v>
      </c>
      <c r="G67" s="134" t="s">
        <v>73</v>
      </c>
      <c r="H67" s="134" t="s">
        <v>74</v>
      </c>
      <c r="I67" s="134" t="s">
        <v>20</v>
      </c>
      <c r="J67" s="134" t="s">
        <v>21</v>
      </c>
      <c r="K67" s="134" t="s">
        <v>75</v>
      </c>
      <c r="L67" s="134" t="s">
        <v>76</v>
      </c>
      <c r="M67" s="134" t="s">
        <v>23</v>
      </c>
      <c r="N67" s="134" t="s">
        <v>24</v>
      </c>
      <c r="O67" s="134" t="s">
        <v>25</v>
      </c>
    </row>
    <row r="68" spans="1:15" s="107" customFormat="1" x14ac:dyDescent="0.25">
      <c r="A68" s="28"/>
      <c r="B68" s="28" t="s">
        <v>77</v>
      </c>
      <c r="C68" s="31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</row>
    <row r="69" spans="1:15" s="107" customFormat="1" ht="31.5" x14ac:dyDescent="0.25">
      <c r="A69" s="117">
        <v>236</v>
      </c>
      <c r="B69" s="128" t="s">
        <v>181</v>
      </c>
      <c r="C69" s="119">
        <v>230</v>
      </c>
      <c r="D69" s="130">
        <v>21.41</v>
      </c>
      <c r="E69" s="130">
        <v>11.7</v>
      </c>
      <c r="F69" s="130">
        <v>92.64</v>
      </c>
      <c r="G69" s="130">
        <v>605.59</v>
      </c>
      <c r="H69" s="130">
        <v>0</v>
      </c>
      <c r="I69" s="130">
        <v>0.63</v>
      </c>
      <c r="J69" s="130">
        <v>107.64</v>
      </c>
      <c r="K69" s="130">
        <v>0</v>
      </c>
      <c r="L69" s="130">
        <v>268.48</v>
      </c>
      <c r="M69" s="130">
        <v>0</v>
      </c>
      <c r="N69" s="130">
        <v>75.849999999999994</v>
      </c>
      <c r="O69" s="130">
        <v>4.43</v>
      </c>
    </row>
    <row r="70" spans="1:15" s="107" customFormat="1" x14ac:dyDescent="0.25">
      <c r="A70" s="117">
        <v>388</v>
      </c>
      <c r="B70" s="128" t="s">
        <v>165</v>
      </c>
      <c r="C70" s="119">
        <v>200</v>
      </c>
      <c r="D70" s="130">
        <v>0.4</v>
      </c>
      <c r="E70" s="130">
        <v>0.2</v>
      </c>
      <c r="F70" s="130">
        <v>23.8</v>
      </c>
      <c r="G70" s="130">
        <v>100</v>
      </c>
      <c r="H70" s="130">
        <v>0</v>
      </c>
      <c r="I70" s="130">
        <v>110</v>
      </c>
      <c r="J70" s="130">
        <v>0</v>
      </c>
      <c r="K70" s="130">
        <v>0</v>
      </c>
      <c r="L70" s="130">
        <v>14</v>
      </c>
      <c r="M70" s="130">
        <v>2</v>
      </c>
      <c r="N70" s="130">
        <v>4</v>
      </c>
      <c r="O70" s="130">
        <v>0.6</v>
      </c>
    </row>
    <row r="71" spans="1:15" s="107" customFormat="1" x14ac:dyDescent="0.25">
      <c r="A71" s="117" t="s">
        <v>56</v>
      </c>
      <c r="B71" s="128" t="s">
        <v>78</v>
      </c>
      <c r="C71" s="119">
        <v>30</v>
      </c>
      <c r="D71" s="130">
        <v>1.9</v>
      </c>
      <c r="E71" s="130">
        <v>0.4</v>
      </c>
      <c r="F71" s="130">
        <v>9.4</v>
      </c>
      <c r="G71" s="130">
        <v>50.2</v>
      </c>
      <c r="H71" s="130">
        <v>0.05</v>
      </c>
      <c r="I71" s="130">
        <v>0</v>
      </c>
      <c r="J71" s="130">
        <v>0</v>
      </c>
      <c r="K71" s="130">
        <v>0.57499999999999996</v>
      </c>
      <c r="L71" s="130">
        <v>8.25</v>
      </c>
      <c r="M71" s="130">
        <v>48.5</v>
      </c>
      <c r="N71" s="130">
        <v>14.25</v>
      </c>
      <c r="O71" s="130">
        <v>1.125</v>
      </c>
    </row>
    <row r="72" spans="1:15" s="145" customFormat="1" x14ac:dyDescent="0.25">
      <c r="A72" s="117" t="s">
        <v>54</v>
      </c>
      <c r="B72" s="128" t="s">
        <v>81</v>
      </c>
      <c r="C72" s="119">
        <v>60</v>
      </c>
      <c r="D72" s="130">
        <v>6.4</v>
      </c>
      <c r="E72" s="130">
        <v>2.7</v>
      </c>
      <c r="F72" s="130">
        <v>26.1</v>
      </c>
      <c r="G72" s="130">
        <v>164.4</v>
      </c>
      <c r="H72" s="130">
        <v>0.247</v>
      </c>
      <c r="I72" s="130">
        <v>0.12</v>
      </c>
      <c r="J72" s="130">
        <v>0</v>
      </c>
      <c r="K72" s="130">
        <v>0.114</v>
      </c>
      <c r="L72" s="130">
        <v>75</v>
      </c>
      <c r="M72" s="130">
        <v>77.400000000000006</v>
      </c>
      <c r="N72" s="130">
        <v>24.6</v>
      </c>
      <c r="O72" s="130">
        <v>2.16</v>
      </c>
    </row>
    <row r="73" spans="1:15" s="145" customFormat="1" x14ac:dyDescent="0.25">
      <c r="A73" s="117" t="s">
        <v>160</v>
      </c>
      <c r="B73" s="114" t="s">
        <v>139</v>
      </c>
      <c r="C73" s="111">
        <v>200</v>
      </c>
      <c r="D73" s="115">
        <v>5.6</v>
      </c>
      <c r="E73" s="115">
        <v>6.38</v>
      </c>
      <c r="F73" s="115">
        <v>8.18</v>
      </c>
      <c r="G73" s="135">
        <v>112.24</v>
      </c>
      <c r="H73" s="115">
        <v>0.08</v>
      </c>
      <c r="I73" s="115">
        <v>1.4</v>
      </c>
      <c r="J73" s="115">
        <v>40</v>
      </c>
      <c r="K73" s="115">
        <v>0</v>
      </c>
      <c r="L73" s="115">
        <v>240</v>
      </c>
      <c r="M73" s="115">
        <v>180</v>
      </c>
      <c r="N73" s="115">
        <v>28</v>
      </c>
      <c r="O73" s="115">
        <v>0.2</v>
      </c>
    </row>
    <row r="74" spans="1:15" s="107" customFormat="1" x14ac:dyDescent="0.25">
      <c r="A74" s="117">
        <v>581</v>
      </c>
      <c r="B74" s="128" t="s">
        <v>213</v>
      </c>
      <c r="C74" s="119">
        <v>100</v>
      </c>
      <c r="D74" s="130">
        <v>7.4</v>
      </c>
      <c r="E74" s="130">
        <v>8.6199999999999992</v>
      </c>
      <c r="F74" s="130">
        <v>57.93</v>
      </c>
      <c r="G74" s="130">
        <v>351.93</v>
      </c>
      <c r="H74" s="130">
        <v>0.1</v>
      </c>
      <c r="I74" s="130">
        <v>0.12</v>
      </c>
      <c r="J74" s="130">
        <v>0</v>
      </c>
      <c r="K74" s="130">
        <v>0</v>
      </c>
      <c r="L74" s="130">
        <v>25.77</v>
      </c>
      <c r="M74" s="130">
        <v>0</v>
      </c>
      <c r="N74" s="130">
        <v>0</v>
      </c>
      <c r="O74" s="130">
        <v>0.95</v>
      </c>
    </row>
    <row r="75" spans="1:15" s="107" customFormat="1" x14ac:dyDescent="0.25">
      <c r="A75" s="117"/>
      <c r="B75" s="94" t="s">
        <v>79</v>
      </c>
      <c r="C75" s="177">
        <f>SUM(C69:C74)</f>
        <v>820</v>
      </c>
      <c r="D75" s="177">
        <f t="shared" ref="D75:O75" si="9">SUM(D69:D74)</f>
        <v>43.11</v>
      </c>
      <c r="E75" s="177">
        <f t="shared" si="9"/>
        <v>30</v>
      </c>
      <c r="F75" s="177">
        <f t="shared" si="9"/>
        <v>218.05</v>
      </c>
      <c r="G75" s="177">
        <f t="shared" si="9"/>
        <v>1384.3600000000001</v>
      </c>
      <c r="H75" s="177">
        <f t="shared" si="9"/>
        <v>0.47699999999999998</v>
      </c>
      <c r="I75" s="177">
        <f t="shared" si="9"/>
        <v>112.27000000000001</v>
      </c>
      <c r="J75" s="177">
        <f t="shared" si="9"/>
        <v>147.63999999999999</v>
      </c>
      <c r="K75" s="177">
        <f t="shared" si="9"/>
        <v>0.68899999999999995</v>
      </c>
      <c r="L75" s="177">
        <f t="shared" si="9"/>
        <v>631.5</v>
      </c>
      <c r="M75" s="177">
        <f t="shared" si="9"/>
        <v>307.89999999999998</v>
      </c>
      <c r="N75" s="177">
        <f t="shared" si="9"/>
        <v>146.69999999999999</v>
      </c>
      <c r="O75" s="177">
        <f t="shared" si="9"/>
        <v>9.4649999999999981</v>
      </c>
    </row>
    <row r="76" spans="1:15" s="107" customFormat="1" x14ac:dyDescent="0.25">
      <c r="A76" s="110"/>
      <c r="B76" s="28" t="s">
        <v>80</v>
      </c>
      <c r="C76" s="116"/>
      <c r="D76" s="138"/>
      <c r="E76" s="138"/>
      <c r="F76" s="138"/>
      <c r="G76" s="115"/>
      <c r="H76" s="115"/>
      <c r="I76" s="115"/>
      <c r="J76" s="139"/>
      <c r="K76" s="115"/>
      <c r="L76" s="115"/>
      <c r="M76" s="115"/>
      <c r="N76" s="115"/>
      <c r="O76" s="139"/>
    </row>
    <row r="77" spans="1:15" s="107" customFormat="1" ht="31.5" x14ac:dyDescent="0.25">
      <c r="A77" s="117">
        <v>71</v>
      </c>
      <c r="B77" s="128" t="s">
        <v>170</v>
      </c>
      <c r="C77" s="119">
        <v>100</v>
      </c>
      <c r="D77" s="173">
        <v>1.1599999999999999</v>
      </c>
      <c r="E77" s="173">
        <v>0.16</v>
      </c>
      <c r="F77" s="173">
        <v>5.17</v>
      </c>
      <c r="G77" s="173">
        <v>24</v>
      </c>
      <c r="H77" s="173">
        <v>0.06</v>
      </c>
      <c r="I77" s="173">
        <v>25</v>
      </c>
      <c r="J77" s="173">
        <v>42</v>
      </c>
      <c r="K77" s="173">
        <v>0.47</v>
      </c>
      <c r="L77" s="173">
        <v>10</v>
      </c>
      <c r="M77" s="173">
        <v>24</v>
      </c>
      <c r="N77" s="173">
        <v>11</v>
      </c>
      <c r="O77" s="173">
        <v>0.9</v>
      </c>
    </row>
    <row r="78" spans="1:15" s="107" customFormat="1" ht="31.5" x14ac:dyDescent="0.25">
      <c r="A78" s="117">
        <v>70</v>
      </c>
      <c r="B78" s="128" t="s">
        <v>171</v>
      </c>
      <c r="C78" s="119">
        <v>100</v>
      </c>
      <c r="D78" s="173">
        <v>1.1599999999999999</v>
      </c>
      <c r="E78" s="173">
        <v>0.16</v>
      </c>
      <c r="F78" s="173">
        <v>5.17</v>
      </c>
      <c r="G78" s="173">
        <v>24</v>
      </c>
      <c r="H78" s="173">
        <v>0.06</v>
      </c>
      <c r="I78" s="173">
        <v>25</v>
      </c>
      <c r="J78" s="173">
        <v>42</v>
      </c>
      <c r="K78" s="173">
        <v>0.47</v>
      </c>
      <c r="L78" s="173">
        <v>10</v>
      </c>
      <c r="M78" s="173">
        <v>24</v>
      </c>
      <c r="N78" s="173">
        <v>11</v>
      </c>
      <c r="O78" s="173">
        <v>0.9</v>
      </c>
    </row>
    <row r="79" spans="1:15" s="107" customFormat="1" ht="31.5" x14ac:dyDescent="0.25">
      <c r="A79" s="117" t="s">
        <v>161</v>
      </c>
      <c r="B79" s="128" t="s">
        <v>143</v>
      </c>
      <c r="C79" s="119">
        <v>250</v>
      </c>
      <c r="D79" s="130">
        <v>9.08</v>
      </c>
      <c r="E79" s="130">
        <v>7.56</v>
      </c>
      <c r="F79" s="130">
        <v>33.64</v>
      </c>
      <c r="G79" s="130">
        <v>245</v>
      </c>
      <c r="H79" s="130">
        <v>0</v>
      </c>
      <c r="I79" s="130">
        <v>35.700000000000003</v>
      </c>
      <c r="J79" s="130">
        <v>0</v>
      </c>
      <c r="K79" s="130">
        <v>0</v>
      </c>
      <c r="L79" s="130">
        <v>41.3</v>
      </c>
      <c r="M79" s="130">
        <v>0</v>
      </c>
      <c r="N79" s="130">
        <v>61.34</v>
      </c>
      <c r="O79" s="130">
        <v>2.17</v>
      </c>
    </row>
    <row r="80" spans="1:15" s="107" customFormat="1" x14ac:dyDescent="0.25">
      <c r="A80" s="117">
        <v>185</v>
      </c>
      <c r="B80" s="128" t="s">
        <v>176</v>
      </c>
      <c r="C80" s="119">
        <v>130</v>
      </c>
      <c r="D80" s="130">
        <v>18.149999999999999</v>
      </c>
      <c r="E80" s="130">
        <v>10.039999999999999</v>
      </c>
      <c r="F80" s="130">
        <v>9.4</v>
      </c>
      <c r="G80" s="130">
        <v>200</v>
      </c>
      <c r="H80" s="130">
        <v>0</v>
      </c>
      <c r="I80" s="130">
        <v>11.88</v>
      </c>
      <c r="J80" s="130">
        <v>0</v>
      </c>
      <c r="K80" s="130">
        <v>0</v>
      </c>
      <c r="L80" s="130">
        <v>108.6</v>
      </c>
      <c r="M80" s="130">
        <v>0</v>
      </c>
      <c r="N80" s="130">
        <v>116.1</v>
      </c>
      <c r="O80" s="130">
        <v>2.6</v>
      </c>
    </row>
    <row r="81" spans="1:15" s="107" customFormat="1" x14ac:dyDescent="0.25">
      <c r="A81" s="117">
        <v>472</v>
      </c>
      <c r="B81" s="118" t="s">
        <v>133</v>
      </c>
      <c r="C81" s="119">
        <v>180</v>
      </c>
      <c r="D81" s="130">
        <v>3.95</v>
      </c>
      <c r="E81" s="130">
        <v>6.11</v>
      </c>
      <c r="F81" s="130">
        <v>26.46</v>
      </c>
      <c r="G81" s="130">
        <v>176.4</v>
      </c>
      <c r="H81" s="130">
        <v>0</v>
      </c>
      <c r="I81" s="130">
        <v>30.84</v>
      </c>
      <c r="J81" s="130">
        <v>0</v>
      </c>
      <c r="K81" s="130">
        <v>0</v>
      </c>
      <c r="L81" s="130">
        <v>51.07</v>
      </c>
      <c r="M81" s="130">
        <v>0</v>
      </c>
      <c r="N81" s="130">
        <v>39.4</v>
      </c>
      <c r="O81" s="130">
        <v>1.4</v>
      </c>
    </row>
    <row r="82" spans="1:15" s="107" customFormat="1" x14ac:dyDescent="0.25">
      <c r="A82" s="117">
        <v>294</v>
      </c>
      <c r="B82" s="118" t="s">
        <v>184</v>
      </c>
      <c r="C82" s="111">
        <v>200</v>
      </c>
      <c r="D82" s="115">
        <v>7.0000000000000007E-2</v>
      </c>
      <c r="E82" s="115">
        <v>0.01</v>
      </c>
      <c r="F82" s="115">
        <v>15.31</v>
      </c>
      <c r="G82" s="115">
        <v>61.62</v>
      </c>
      <c r="H82" s="115">
        <v>0</v>
      </c>
      <c r="I82" s="130">
        <v>2.2000000000000002</v>
      </c>
      <c r="J82" s="130">
        <v>0</v>
      </c>
      <c r="K82" s="130">
        <v>0</v>
      </c>
      <c r="L82" s="130">
        <v>12</v>
      </c>
      <c r="M82" s="115">
        <v>4</v>
      </c>
      <c r="N82" s="115">
        <v>4</v>
      </c>
      <c r="O82" s="115">
        <v>0.8</v>
      </c>
    </row>
    <row r="83" spans="1:15" s="107" customFormat="1" x14ac:dyDescent="0.25">
      <c r="A83" s="117" t="s">
        <v>54</v>
      </c>
      <c r="B83" s="128" t="s">
        <v>81</v>
      </c>
      <c r="C83" s="119">
        <v>60</v>
      </c>
      <c r="D83" s="130">
        <v>6.4</v>
      </c>
      <c r="E83" s="130">
        <v>2.7</v>
      </c>
      <c r="F83" s="130">
        <v>26.1</v>
      </c>
      <c r="G83" s="130">
        <v>164.4</v>
      </c>
      <c r="H83" s="130">
        <v>0.247</v>
      </c>
      <c r="I83" s="130">
        <v>0.12</v>
      </c>
      <c r="J83" s="130">
        <v>0</v>
      </c>
      <c r="K83" s="130">
        <v>0.114</v>
      </c>
      <c r="L83" s="130">
        <v>75</v>
      </c>
      <c r="M83" s="130">
        <v>77.400000000000006</v>
      </c>
      <c r="N83" s="130">
        <v>24.6</v>
      </c>
      <c r="O83" s="130">
        <v>2.16</v>
      </c>
    </row>
    <row r="84" spans="1:15" ht="29.25" customHeight="1" x14ac:dyDescent="0.25">
      <c r="A84" s="117" t="s">
        <v>54</v>
      </c>
      <c r="B84" s="128" t="s">
        <v>78</v>
      </c>
      <c r="C84" s="119">
        <v>55</v>
      </c>
      <c r="D84" s="130">
        <v>4.22</v>
      </c>
      <c r="E84" s="130">
        <v>0.73</v>
      </c>
      <c r="F84" s="130">
        <v>20.72</v>
      </c>
      <c r="G84" s="130">
        <v>110.55</v>
      </c>
      <c r="H84" s="130">
        <v>0.12</v>
      </c>
      <c r="I84" s="130">
        <v>0</v>
      </c>
      <c r="J84" s="130">
        <v>0</v>
      </c>
      <c r="K84" s="130">
        <v>1.38</v>
      </c>
      <c r="L84" s="130">
        <v>19.8</v>
      </c>
      <c r="M84" s="130">
        <v>116.4</v>
      </c>
      <c r="N84" s="130">
        <v>34.200000000000003</v>
      </c>
      <c r="O84" s="130">
        <v>2.7</v>
      </c>
    </row>
    <row r="85" spans="1:15" s="107" customFormat="1" x14ac:dyDescent="0.25">
      <c r="A85" s="117" t="s">
        <v>160</v>
      </c>
      <c r="B85" s="128" t="s">
        <v>139</v>
      </c>
      <c r="C85" s="119">
        <v>200</v>
      </c>
      <c r="D85" s="130">
        <v>5.6</v>
      </c>
      <c r="E85" s="130">
        <v>6.38</v>
      </c>
      <c r="F85" s="130">
        <v>8.18</v>
      </c>
      <c r="G85" s="130">
        <v>112.24</v>
      </c>
      <c r="H85" s="130">
        <v>0.08</v>
      </c>
      <c r="I85" s="130">
        <v>1.4</v>
      </c>
      <c r="J85" s="130">
        <v>40</v>
      </c>
      <c r="K85" s="130">
        <v>0</v>
      </c>
      <c r="L85" s="130">
        <v>240</v>
      </c>
      <c r="M85" s="130">
        <v>180</v>
      </c>
      <c r="N85" s="130">
        <v>28</v>
      </c>
      <c r="O85" s="130">
        <v>0.2</v>
      </c>
    </row>
    <row r="86" spans="1:15" s="107" customFormat="1" x14ac:dyDescent="0.25">
      <c r="A86" s="110"/>
      <c r="B86" s="28" t="s">
        <v>83</v>
      </c>
      <c r="C86" s="123">
        <f>C85+C84+C83+C82+C81+C80+C79</f>
        <v>1075</v>
      </c>
      <c r="D86" s="123">
        <f t="shared" ref="D86:O86" si="10">D85+D84+D83+D82+D81+D80+D79</f>
        <v>47.47</v>
      </c>
      <c r="E86" s="123">
        <f t="shared" si="10"/>
        <v>33.53</v>
      </c>
      <c r="F86" s="123">
        <f t="shared" si="10"/>
        <v>139.81</v>
      </c>
      <c r="G86" s="123">
        <f t="shared" si="10"/>
        <v>1070.21</v>
      </c>
      <c r="H86" s="123">
        <f t="shared" si="10"/>
        <v>0.44700000000000001</v>
      </c>
      <c r="I86" s="123">
        <f t="shared" si="10"/>
        <v>82.140000000000015</v>
      </c>
      <c r="J86" s="123">
        <f t="shared" si="10"/>
        <v>40</v>
      </c>
      <c r="K86" s="123">
        <f t="shared" si="10"/>
        <v>1.494</v>
      </c>
      <c r="L86" s="123">
        <f t="shared" si="10"/>
        <v>547.77</v>
      </c>
      <c r="M86" s="123">
        <f t="shared" si="10"/>
        <v>377.79999999999995</v>
      </c>
      <c r="N86" s="123">
        <f t="shared" si="10"/>
        <v>307.64</v>
      </c>
      <c r="O86" s="123">
        <f t="shared" si="10"/>
        <v>12.03</v>
      </c>
    </row>
    <row r="87" spans="1:15" x14ac:dyDescent="0.25">
      <c r="A87" s="110"/>
      <c r="B87" s="28" t="s">
        <v>149</v>
      </c>
      <c r="C87" s="168">
        <f>C86+C75</f>
        <v>1895</v>
      </c>
      <c r="D87" s="166">
        <f>D86+D75</f>
        <v>90.58</v>
      </c>
      <c r="E87" s="166">
        <f t="shared" ref="E87:O87" si="11">E86+E75</f>
        <v>63.53</v>
      </c>
      <c r="F87" s="166">
        <f t="shared" si="11"/>
        <v>357.86</v>
      </c>
      <c r="G87" s="166">
        <f t="shared" si="11"/>
        <v>2454.5700000000002</v>
      </c>
      <c r="H87" s="166">
        <f t="shared" si="11"/>
        <v>0.92399999999999993</v>
      </c>
      <c r="I87" s="166">
        <f t="shared" si="11"/>
        <v>194.41000000000003</v>
      </c>
      <c r="J87" s="166">
        <f t="shared" si="11"/>
        <v>187.64</v>
      </c>
      <c r="K87" s="166">
        <f t="shared" si="11"/>
        <v>2.1829999999999998</v>
      </c>
      <c r="L87" s="166">
        <f t="shared" si="11"/>
        <v>1179.27</v>
      </c>
      <c r="M87" s="166">
        <f t="shared" si="11"/>
        <v>685.69999999999993</v>
      </c>
      <c r="N87" s="166">
        <f t="shared" si="11"/>
        <v>454.34</v>
      </c>
      <c r="O87" s="166">
        <f t="shared" si="11"/>
        <v>21.494999999999997</v>
      </c>
    </row>
    <row r="88" spans="1:15" x14ac:dyDescent="0.25">
      <c r="A88" s="186" t="s">
        <v>200</v>
      </c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8"/>
    </row>
    <row r="89" spans="1:15" x14ac:dyDescent="0.25">
      <c r="A89" s="195" t="s">
        <v>69</v>
      </c>
      <c r="B89" s="197" t="s">
        <v>70</v>
      </c>
      <c r="C89" s="195" t="s">
        <v>62</v>
      </c>
      <c r="D89" s="192" t="s">
        <v>71</v>
      </c>
      <c r="E89" s="193"/>
      <c r="F89" s="194"/>
      <c r="G89" s="134" t="s">
        <v>72</v>
      </c>
      <c r="H89" s="134"/>
      <c r="I89" s="192" t="s">
        <v>159</v>
      </c>
      <c r="J89" s="193"/>
      <c r="K89" s="193"/>
      <c r="L89" s="193"/>
      <c r="M89" s="193"/>
      <c r="N89" s="193"/>
      <c r="O89" s="194"/>
    </row>
    <row r="90" spans="1:15" x14ac:dyDescent="0.25">
      <c r="A90" s="196"/>
      <c r="B90" s="198"/>
      <c r="C90" s="196"/>
      <c r="D90" s="134" t="s">
        <v>16</v>
      </c>
      <c r="E90" s="134" t="s">
        <v>17</v>
      </c>
      <c r="F90" s="134" t="s">
        <v>18</v>
      </c>
      <c r="G90" s="134" t="s">
        <v>73</v>
      </c>
      <c r="H90" s="134" t="s">
        <v>74</v>
      </c>
      <c r="I90" s="134" t="s">
        <v>20</v>
      </c>
      <c r="J90" s="134" t="s">
        <v>21</v>
      </c>
      <c r="K90" s="134" t="s">
        <v>75</v>
      </c>
      <c r="L90" s="134" t="s">
        <v>76</v>
      </c>
      <c r="M90" s="134" t="s">
        <v>23</v>
      </c>
      <c r="N90" s="134" t="s">
        <v>24</v>
      </c>
      <c r="O90" s="134" t="s">
        <v>25</v>
      </c>
    </row>
    <row r="91" spans="1:15" s="107" customFormat="1" x14ac:dyDescent="0.25">
      <c r="A91" s="28"/>
      <c r="B91" s="28" t="s">
        <v>77</v>
      </c>
      <c r="C91" s="28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</row>
    <row r="92" spans="1:15" s="145" customFormat="1" x14ac:dyDescent="0.25">
      <c r="A92" s="117">
        <v>394</v>
      </c>
      <c r="B92" s="128" t="s">
        <v>137</v>
      </c>
      <c r="C92" s="119">
        <v>250</v>
      </c>
      <c r="D92" s="130">
        <v>25</v>
      </c>
      <c r="E92" s="130">
        <v>19</v>
      </c>
      <c r="F92" s="130">
        <v>24.13</v>
      </c>
      <c r="G92" s="130">
        <v>364.44</v>
      </c>
      <c r="H92" s="130">
        <v>0</v>
      </c>
      <c r="I92" s="130">
        <v>11</v>
      </c>
      <c r="J92" s="130">
        <v>0</v>
      </c>
      <c r="K92" s="130">
        <v>0</v>
      </c>
      <c r="L92" s="130">
        <v>38.4</v>
      </c>
      <c r="M92" s="130">
        <v>0</v>
      </c>
      <c r="N92" s="130">
        <v>53</v>
      </c>
      <c r="O92" s="130">
        <v>3.35</v>
      </c>
    </row>
    <row r="93" spans="1:15" s="145" customFormat="1" ht="47.25" x14ac:dyDescent="0.25">
      <c r="A93" s="169">
        <v>71</v>
      </c>
      <c r="B93" s="171" t="s">
        <v>218</v>
      </c>
      <c r="C93" s="119">
        <v>100</v>
      </c>
      <c r="D93" s="130">
        <v>1.1599999999999999</v>
      </c>
      <c r="E93" s="130">
        <v>0.16</v>
      </c>
      <c r="F93" s="130">
        <v>5.17</v>
      </c>
      <c r="G93" s="130">
        <v>24</v>
      </c>
      <c r="H93" s="130">
        <v>0.06</v>
      </c>
      <c r="I93" s="130">
        <v>25</v>
      </c>
      <c r="J93" s="130">
        <v>42</v>
      </c>
      <c r="K93" s="130">
        <v>0.47</v>
      </c>
      <c r="L93" s="130">
        <v>10</v>
      </c>
      <c r="M93" s="130">
        <v>24</v>
      </c>
      <c r="N93" s="130">
        <v>11</v>
      </c>
      <c r="O93" s="130">
        <v>0.9</v>
      </c>
    </row>
    <row r="94" spans="1:15" x14ac:dyDescent="0.25">
      <c r="A94" s="117">
        <v>591</v>
      </c>
      <c r="B94" s="106" t="s">
        <v>164</v>
      </c>
      <c r="C94" s="111">
        <v>200</v>
      </c>
      <c r="D94" s="115">
        <v>0</v>
      </c>
      <c r="E94" s="115">
        <v>0</v>
      </c>
      <c r="F94" s="115">
        <v>33.93</v>
      </c>
      <c r="G94" s="115">
        <v>129</v>
      </c>
      <c r="H94" s="115">
        <v>0</v>
      </c>
      <c r="I94" s="115">
        <v>0</v>
      </c>
      <c r="J94" s="115">
        <v>0</v>
      </c>
      <c r="K94" s="115">
        <v>0</v>
      </c>
      <c r="L94" s="115">
        <v>0.68</v>
      </c>
      <c r="M94" s="115">
        <v>0</v>
      </c>
      <c r="N94" s="115">
        <v>0</v>
      </c>
      <c r="O94" s="115">
        <v>0.1</v>
      </c>
    </row>
    <row r="95" spans="1:15" x14ac:dyDescent="0.25">
      <c r="A95" s="117" t="s">
        <v>54</v>
      </c>
      <c r="B95" s="128" t="s">
        <v>81</v>
      </c>
      <c r="C95" s="119">
        <v>60</v>
      </c>
      <c r="D95" s="130">
        <v>6.4</v>
      </c>
      <c r="E95" s="130">
        <v>2.7</v>
      </c>
      <c r="F95" s="130">
        <v>26.1</v>
      </c>
      <c r="G95" s="130">
        <v>164.4</v>
      </c>
      <c r="H95" s="130">
        <v>0.247</v>
      </c>
      <c r="I95" s="130">
        <v>0.12</v>
      </c>
      <c r="J95" s="130">
        <v>0</v>
      </c>
      <c r="K95" s="130">
        <v>0.114</v>
      </c>
      <c r="L95" s="130">
        <v>75</v>
      </c>
      <c r="M95" s="130">
        <v>77.400000000000006</v>
      </c>
      <c r="N95" s="130">
        <v>24.6</v>
      </c>
      <c r="O95" s="130">
        <v>2.16</v>
      </c>
    </row>
    <row r="96" spans="1:15" x14ac:dyDescent="0.25">
      <c r="A96" s="110" t="s">
        <v>54</v>
      </c>
      <c r="B96" s="106" t="s">
        <v>132</v>
      </c>
      <c r="C96" s="111">
        <v>200</v>
      </c>
      <c r="D96" s="115">
        <v>1.8</v>
      </c>
      <c r="E96" s="115">
        <v>0.4</v>
      </c>
      <c r="F96" s="115">
        <v>16.2</v>
      </c>
      <c r="G96" s="115">
        <v>86</v>
      </c>
      <c r="H96" s="115">
        <v>0.08</v>
      </c>
      <c r="I96" s="115">
        <v>120</v>
      </c>
      <c r="J96" s="115">
        <v>16</v>
      </c>
      <c r="K96" s="115">
        <v>0.4</v>
      </c>
      <c r="L96" s="115">
        <v>68</v>
      </c>
      <c r="M96" s="115">
        <v>46</v>
      </c>
      <c r="N96" s="115">
        <v>26</v>
      </c>
      <c r="O96" s="115">
        <v>0.6</v>
      </c>
    </row>
    <row r="97" spans="1:15" x14ac:dyDescent="0.25">
      <c r="A97" s="117" t="s">
        <v>56</v>
      </c>
      <c r="B97" s="128" t="s">
        <v>78</v>
      </c>
      <c r="C97" s="119">
        <v>30</v>
      </c>
      <c r="D97" s="130">
        <v>1.9</v>
      </c>
      <c r="E97" s="130">
        <v>0.4</v>
      </c>
      <c r="F97" s="130">
        <v>9.4</v>
      </c>
      <c r="G97" s="130">
        <v>50.2</v>
      </c>
      <c r="H97" s="130">
        <v>0.05</v>
      </c>
      <c r="I97" s="130">
        <v>0</v>
      </c>
      <c r="J97" s="130">
        <v>0</v>
      </c>
      <c r="K97" s="130">
        <v>0.57499999999999996</v>
      </c>
      <c r="L97" s="130">
        <v>8.25</v>
      </c>
      <c r="M97" s="130">
        <v>48.5</v>
      </c>
      <c r="N97" s="130">
        <v>14.25</v>
      </c>
      <c r="O97" s="130">
        <v>1.125</v>
      </c>
    </row>
    <row r="98" spans="1:15" x14ac:dyDescent="0.25">
      <c r="A98" s="94"/>
      <c r="B98" s="94" t="s">
        <v>79</v>
      </c>
      <c r="C98" s="182">
        <f>SUM(C92:C97)</f>
        <v>840</v>
      </c>
      <c r="D98" s="178">
        <f t="shared" ref="D98:O98" si="12">SUM(D92:D97)</f>
        <v>36.26</v>
      </c>
      <c r="E98" s="178">
        <f t="shared" si="12"/>
        <v>22.659999999999997</v>
      </c>
      <c r="F98" s="178">
        <f t="shared" si="12"/>
        <v>114.93</v>
      </c>
      <c r="G98" s="178">
        <f t="shared" si="12"/>
        <v>818.04000000000008</v>
      </c>
      <c r="H98" s="178">
        <f t="shared" si="12"/>
        <v>0.437</v>
      </c>
      <c r="I98" s="178">
        <f t="shared" si="12"/>
        <v>156.12</v>
      </c>
      <c r="J98" s="178">
        <f t="shared" si="12"/>
        <v>58</v>
      </c>
      <c r="K98" s="178">
        <f t="shared" si="12"/>
        <v>1.5589999999999999</v>
      </c>
      <c r="L98" s="178">
        <f t="shared" si="12"/>
        <v>200.32999999999998</v>
      </c>
      <c r="M98" s="178">
        <f t="shared" si="12"/>
        <v>195.9</v>
      </c>
      <c r="N98" s="178">
        <f t="shared" si="12"/>
        <v>128.85</v>
      </c>
      <c r="O98" s="178">
        <f t="shared" si="12"/>
        <v>8.2349999999999994</v>
      </c>
    </row>
    <row r="99" spans="1:15" x14ac:dyDescent="0.25">
      <c r="A99" s="110"/>
      <c r="B99" s="28" t="s">
        <v>80</v>
      </c>
      <c r="C99" s="120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</row>
    <row r="100" spans="1:15" ht="31.5" x14ac:dyDescent="0.25">
      <c r="A100" s="117">
        <v>156</v>
      </c>
      <c r="B100" s="113" t="s">
        <v>219</v>
      </c>
      <c r="C100" s="119">
        <v>250</v>
      </c>
      <c r="D100" s="130">
        <v>4.67</v>
      </c>
      <c r="E100" s="130">
        <v>8.01</v>
      </c>
      <c r="F100" s="130">
        <v>13.27</v>
      </c>
      <c r="G100" s="130">
        <v>133.19999999999999</v>
      </c>
      <c r="H100" s="130">
        <v>0</v>
      </c>
      <c r="I100" s="130">
        <v>27.33</v>
      </c>
      <c r="J100" s="130">
        <v>0</v>
      </c>
      <c r="K100" s="130">
        <v>0</v>
      </c>
      <c r="L100" s="130">
        <v>38.380000000000003</v>
      </c>
      <c r="M100" s="130">
        <v>0</v>
      </c>
      <c r="N100" s="130">
        <v>0</v>
      </c>
      <c r="O100" s="130">
        <v>0.87</v>
      </c>
    </row>
    <row r="101" spans="1:15" ht="31.5" x14ac:dyDescent="0.25">
      <c r="A101" s="117">
        <v>290</v>
      </c>
      <c r="B101" s="128" t="s">
        <v>130</v>
      </c>
      <c r="C101" s="119">
        <v>180</v>
      </c>
      <c r="D101" s="173">
        <v>6.62</v>
      </c>
      <c r="E101" s="173">
        <v>6.35</v>
      </c>
      <c r="F101" s="173">
        <v>42.38</v>
      </c>
      <c r="G101" s="173">
        <v>184</v>
      </c>
      <c r="H101" s="173">
        <v>0</v>
      </c>
      <c r="I101" s="173">
        <v>0</v>
      </c>
      <c r="J101" s="173">
        <v>0</v>
      </c>
      <c r="K101" s="173">
        <v>0</v>
      </c>
      <c r="L101" s="173">
        <v>14.4</v>
      </c>
      <c r="M101" s="173">
        <v>0</v>
      </c>
      <c r="N101" s="173">
        <v>9</v>
      </c>
      <c r="O101" s="173">
        <v>0.9</v>
      </c>
    </row>
    <row r="102" spans="1:15" s="107" customFormat="1" x14ac:dyDescent="0.25">
      <c r="A102" s="117">
        <v>286</v>
      </c>
      <c r="B102" s="128" t="s">
        <v>227</v>
      </c>
      <c r="C102" s="119">
        <v>100</v>
      </c>
      <c r="D102" s="130">
        <v>10.28</v>
      </c>
      <c r="E102" s="130">
        <v>12.25</v>
      </c>
      <c r="F102" s="130">
        <v>21.45</v>
      </c>
      <c r="G102" s="130">
        <v>201.7</v>
      </c>
      <c r="H102" s="130">
        <v>0.06</v>
      </c>
      <c r="I102" s="130">
        <v>6.3</v>
      </c>
      <c r="J102" s="130">
        <v>17.5</v>
      </c>
      <c r="K102" s="130">
        <v>0</v>
      </c>
      <c r="L102" s="130">
        <v>21.27</v>
      </c>
      <c r="M102" s="130">
        <v>148.43</v>
      </c>
      <c r="N102" s="130">
        <v>15.94</v>
      </c>
      <c r="O102" s="130">
        <v>1.63</v>
      </c>
    </row>
    <row r="103" spans="1:15" x14ac:dyDescent="0.25">
      <c r="A103" s="117">
        <v>388</v>
      </c>
      <c r="B103" s="128" t="s">
        <v>165</v>
      </c>
      <c r="C103" s="119">
        <v>200</v>
      </c>
      <c r="D103" s="130">
        <v>0.4</v>
      </c>
      <c r="E103" s="130">
        <v>0.2</v>
      </c>
      <c r="F103" s="130">
        <v>23.8</v>
      </c>
      <c r="G103" s="130">
        <v>100</v>
      </c>
      <c r="H103" s="130">
        <v>0</v>
      </c>
      <c r="I103" s="130">
        <v>110</v>
      </c>
      <c r="J103" s="130">
        <v>0</v>
      </c>
      <c r="K103" s="130">
        <v>0</v>
      </c>
      <c r="L103" s="130">
        <v>14</v>
      </c>
      <c r="M103" s="130">
        <v>2</v>
      </c>
      <c r="N103" s="130">
        <v>4</v>
      </c>
      <c r="O103" s="130">
        <v>0.6</v>
      </c>
    </row>
    <row r="104" spans="1:15" s="107" customFormat="1" x14ac:dyDescent="0.25">
      <c r="A104" s="117" t="s">
        <v>54</v>
      </c>
      <c r="B104" s="128" t="s">
        <v>81</v>
      </c>
      <c r="C104" s="119">
        <v>60</v>
      </c>
      <c r="D104" s="130">
        <v>6.4</v>
      </c>
      <c r="E104" s="130">
        <v>2.7</v>
      </c>
      <c r="F104" s="130">
        <v>26.1</v>
      </c>
      <c r="G104" s="130">
        <v>164.4</v>
      </c>
      <c r="H104" s="130">
        <v>0.247</v>
      </c>
      <c r="I104" s="130">
        <v>0.12</v>
      </c>
      <c r="J104" s="130">
        <v>0</v>
      </c>
      <c r="K104" s="130">
        <v>0.114</v>
      </c>
      <c r="L104" s="130">
        <v>75</v>
      </c>
      <c r="M104" s="130">
        <v>77.400000000000006</v>
      </c>
      <c r="N104" s="130">
        <v>24.6</v>
      </c>
      <c r="O104" s="130">
        <v>2.16</v>
      </c>
    </row>
    <row r="105" spans="1:15" x14ac:dyDescent="0.25">
      <c r="A105" s="117" t="s">
        <v>56</v>
      </c>
      <c r="B105" s="128" t="s">
        <v>78</v>
      </c>
      <c r="C105" s="119">
        <v>30</v>
      </c>
      <c r="D105" s="130">
        <v>2.2999999999999998</v>
      </c>
      <c r="E105" s="130">
        <v>0.4</v>
      </c>
      <c r="F105" s="130">
        <v>11.3</v>
      </c>
      <c r="G105" s="130">
        <v>60.3</v>
      </c>
      <c r="H105" s="130">
        <v>0.06</v>
      </c>
      <c r="I105" s="130">
        <v>0</v>
      </c>
      <c r="J105" s="130">
        <v>0</v>
      </c>
      <c r="K105" s="130">
        <v>0.69</v>
      </c>
      <c r="L105" s="130">
        <v>9.9</v>
      </c>
      <c r="M105" s="130">
        <v>58.2</v>
      </c>
      <c r="N105" s="130">
        <v>17.100000000000001</v>
      </c>
      <c r="O105" s="130">
        <v>1.35</v>
      </c>
    </row>
    <row r="106" spans="1:15" x14ac:dyDescent="0.25">
      <c r="A106" s="117" t="s">
        <v>160</v>
      </c>
      <c r="B106" s="128" t="s">
        <v>139</v>
      </c>
      <c r="C106" s="119">
        <v>200</v>
      </c>
      <c r="D106" s="173">
        <v>5.6</v>
      </c>
      <c r="E106" s="173">
        <v>6.38</v>
      </c>
      <c r="F106" s="173">
        <v>8.18</v>
      </c>
      <c r="G106" s="173">
        <v>112.24</v>
      </c>
      <c r="H106" s="173">
        <v>0.08</v>
      </c>
      <c r="I106" s="173">
        <v>1.4</v>
      </c>
      <c r="J106" s="173">
        <v>40</v>
      </c>
      <c r="K106" s="173">
        <v>0</v>
      </c>
      <c r="L106" s="173">
        <v>240</v>
      </c>
      <c r="M106" s="173">
        <v>180</v>
      </c>
      <c r="N106" s="173">
        <v>28</v>
      </c>
      <c r="O106" s="173">
        <v>0.2</v>
      </c>
    </row>
    <row r="107" spans="1:15" s="107" customFormat="1" x14ac:dyDescent="0.25">
      <c r="A107" s="110"/>
      <c r="B107" s="28" t="s">
        <v>83</v>
      </c>
      <c r="C107" s="125">
        <f>SUM(C100:C106)</f>
        <v>1020</v>
      </c>
      <c r="D107" s="125">
        <f t="shared" ref="D107:O107" si="13">SUM(D100:D106)</f>
        <v>36.269999999999996</v>
      </c>
      <c r="E107" s="125">
        <f t="shared" si="13"/>
        <v>36.29</v>
      </c>
      <c r="F107" s="125">
        <f t="shared" si="13"/>
        <v>146.48000000000002</v>
      </c>
      <c r="G107" s="125">
        <f t="shared" si="13"/>
        <v>955.83999999999992</v>
      </c>
      <c r="H107" s="125">
        <f t="shared" si="13"/>
        <v>0.44700000000000001</v>
      </c>
      <c r="I107" s="125">
        <f t="shared" si="13"/>
        <v>145.15</v>
      </c>
      <c r="J107" s="125">
        <f t="shared" si="13"/>
        <v>57.5</v>
      </c>
      <c r="K107" s="125">
        <f t="shared" si="13"/>
        <v>0.80399999999999994</v>
      </c>
      <c r="L107" s="125">
        <f t="shared" si="13"/>
        <v>412.95000000000005</v>
      </c>
      <c r="M107" s="125">
        <f t="shared" si="13"/>
        <v>466.03000000000003</v>
      </c>
      <c r="N107" s="125">
        <f t="shared" si="13"/>
        <v>98.64</v>
      </c>
      <c r="O107" s="125">
        <f t="shared" si="13"/>
        <v>7.71</v>
      </c>
    </row>
    <row r="108" spans="1:15" s="107" customFormat="1" x14ac:dyDescent="0.25">
      <c r="A108" s="110"/>
      <c r="B108" s="28" t="s">
        <v>149</v>
      </c>
      <c r="C108" s="168">
        <f t="shared" ref="C108:O108" si="14">C107+C98</f>
        <v>1860</v>
      </c>
      <c r="D108" s="166">
        <f t="shared" si="14"/>
        <v>72.53</v>
      </c>
      <c r="E108" s="166">
        <f t="shared" si="14"/>
        <v>58.949999999999996</v>
      </c>
      <c r="F108" s="166">
        <f t="shared" si="14"/>
        <v>261.41000000000003</v>
      </c>
      <c r="G108" s="166">
        <f t="shared" si="14"/>
        <v>1773.88</v>
      </c>
      <c r="H108" s="166">
        <f t="shared" si="14"/>
        <v>0.88400000000000001</v>
      </c>
      <c r="I108" s="166">
        <f t="shared" si="14"/>
        <v>301.27</v>
      </c>
      <c r="J108" s="166">
        <f t="shared" si="14"/>
        <v>115.5</v>
      </c>
      <c r="K108" s="166">
        <f t="shared" si="14"/>
        <v>2.363</v>
      </c>
      <c r="L108" s="166">
        <f t="shared" si="14"/>
        <v>613.28</v>
      </c>
      <c r="M108" s="166">
        <f t="shared" si="14"/>
        <v>661.93000000000006</v>
      </c>
      <c r="N108" s="166">
        <f t="shared" si="14"/>
        <v>227.49</v>
      </c>
      <c r="O108" s="166">
        <f t="shared" si="14"/>
        <v>15.945</v>
      </c>
    </row>
    <row r="109" spans="1:15" s="107" customFormat="1" x14ac:dyDescent="0.25">
      <c r="A109" s="186" t="s">
        <v>201</v>
      </c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8"/>
    </row>
    <row r="110" spans="1:15" ht="21" customHeight="1" x14ac:dyDescent="0.25">
      <c r="A110" s="195" t="s">
        <v>69</v>
      </c>
      <c r="B110" s="197" t="s">
        <v>70</v>
      </c>
      <c r="C110" s="195" t="s">
        <v>62</v>
      </c>
      <c r="D110" s="192" t="s">
        <v>71</v>
      </c>
      <c r="E110" s="193"/>
      <c r="F110" s="194"/>
      <c r="G110" s="134" t="s">
        <v>72</v>
      </c>
      <c r="H110" s="134"/>
      <c r="I110" s="192" t="s">
        <v>159</v>
      </c>
      <c r="J110" s="193"/>
      <c r="K110" s="193"/>
      <c r="L110" s="193"/>
      <c r="M110" s="193"/>
      <c r="N110" s="193"/>
      <c r="O110" s="194"/>
    </row>
    <row r="111" spans="1:15" s="145" customFormat="1" x14ac:dyDescent="0.25">
      <c r="A111" s="196"/>
      <c r="B111" s="198"/>
      <c r="C111" s="196"/>
      <c r="D111" s="134" t="s">
        <v>16</v>
      </c>
      <c r="E111" s="134" t="s">
        <v>17</v>
      </c>
      <c r="F111" s="134" t="s">
        <v>18</v>
      </c>
      <c r="G111" s="134" t="s">
        <v>73</v>
      </c>
      <c r="H111" s="134" t="s">
        <v>74</v>
      </c>
      <c r="I111" s="134" t="s">
        <v>20</v>
      </c>
      <c r="J111" s="134" t="s">
        <v>21</v>
      </c>
      <c r="K111" s="134" t="s">
        <v>75</v>
      </c>
      <c r="L111" s="134" t="s">
        <v>76</v>
      </c>
      <c r="M111" s="134" t="s">
        <v>23</v>
      </c>
      <c r="N111" s="134" t="s">
        <v>24</v>
      </c>
      <c r="O111" s="134" t="s">
        <v>25</v>
      </c>
    </row>
    <row r="112" spans="1:15" s="145" customFormat="1" x14ac:dyDescent="0.25">
      <c r="A112" s="28"/>
      <c r="B112" s="28" t="s">
        <v>77</v>
      </c>
      <c r="C112" s="28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</row>
    <row r="113" spans="1:15" s="107" customFormat="1" ht="31.5" x14ac:dyDescent="0.25">
      <c r="A113" s="117" t="s">
        <v>167</v>
      </c>
      <c r="B113" s="128" t="s">
        <v>154</v>
      </c>
      <c r="C113" s="119">
        <v>250</v>
      </c>
      <c r="D113" s="130">
        <v>8.1999999999999993</v>
      </c>
      <c r="E113" s="130">
        <v>12.75</v>
      </c>
      <c r="F113" s="130">
        <v>57.75</v>
      </c>
      <c r="G113" s="130">
        <v>406.25</v>
      </c>
      <c r="H113" s="130">
        <v>0</v>
      </c>
      <c r="I113" s="130">
        <v>9.9499999999999993</v>
      </c>
      <c r="J113" s="130">
        <v>0</v>
      </c>
      <c r="K113" s="130">
        <v>0</v>
      </c>
      <c r="L113" s="130">
        <v>110.74</v>
      </c>
      <c r="M113" s="130">
        <v>0</v>
      </c>
      <c r="N113" s="130">
        <v>36.58</v>
      </c>
      <c r="O113" s="130">
        <v>1.39</v>
      </c>
    </row>
    <row r="114" spans="1:15" ht="27.75" customHeight="1" x14ac:dyDescent="0.25">
      <c r="A114" s="117">
        <v>209</v>
      </c>
      <c r="B114" s="128" t="s">
        <v>214</v>
      </c>
      <c r="C114" s="111">
        <v>40</v>
      </c>
      <c r="D114" s="115">
        <v>5.0999999999999996</v>
      </c>
      <c r="E114" s="115">
        <v>4.5999999999999996</v>
      </c>
      <c r="F114" s="115">
        <v>0.3</v>
      </c>
      <c r="G114" s="115">
        <v>63</v>
      </c>
      <c r="H114" s="115">
        <v>0</v>
      </c>
      <c r="I114" s="115">
        <v>0</v>
      </c>
      <c r="J114" s="115">
        <v>0</v>
      </c>
      <c r="K114" s="115">
        <v>0</v>
      </c>
      <c r="L114" s="115">
        <v>22</v>
      </c>
      <c r="M114" s="115">
        <v>1E-3</v>
      </c>
      <c r="N114" s="115">
        <v>4.8</v>
      </c>
      <c r="O114" s="115">
        <v>1</v>
      </c>
    </row>
    <row r="115" spans="1:15" ht="14.25" customHeight="1" x14ac:dyDescent="0.25">
      <c r="A115" s="117" t="s">
        <v>54</v>
      </c>
      <c r="B115" s="128" t="s">
        <v>81</v>
      </c>
      <c r="C115" s="119">
        <v>60</v>
      </c>
      <c r="D115" s="130">
        <v>6.4</v>
      </c>
      <c r="E115" s="130">
        <v>2.7</v>
      </c>
      <c r="F115" s="130">
        <v>26.1</v>
      </c>
      <c r="G115" s="130">
        <v>164.4</v>
      </c>
      <c r="H115" s="130">
        <v>0.247</v>
      </c>
      <c r="I115" s="130">
        <v>0.12</v>
      </c>
      <c r="J115" s="130">
        <v>0</v>
      </c>
      <c r="K115" s="130">
        <v>0.114</v>
      </c>
      <c r="L115" s="130">
        <v>75</v>
      </c>
      <c r="M115" s="130">
        <v>77.400000000000006</v>
      </c>
      <c r="N115" s="130">
        <v>24.6</v>
      </c>
      <c r="O115" s="130">
        <v>2.16</v>
      </c>
    </row>
    <row r="116" spans="1:15" ht="17.25" customHeight="1" x14ac:dyDescent="0.25">
      <c r="A116" s="117">
        <v>628</v>
      </c>
      <c r="B116" s="118" t="s">
        <v>131</v>
      </c>
      <c r="C116" s="119">
        <v>200</v>
      </c>
      <c r="D116" s="130">
        <v>0.2</v>
      </c>
      <c r="E116" s="130">
        <v>0.05</v>
      </c>
      <c r="F116" s="130">
        <v>13.6</v>
      </c>
      <c r="G116" s="130">
        <v>56</v>
      </c>
      <c r="H116" s="130">
        <v>0</v>
      </c>
      <c r="I116" s="130">
        <v>3.2</v>
      </c>
      <c r="J116" s="130">
        <v>0</v>
      </c>
      <c r="K116" s="130">
        <v>0</v>
      </c>
      <c r="L116" s="130">
        <v>7.35</v>
      </c>
      <c r="M116" s="130">
        <v>4</v>
      </c>
      <c r="N116" s="130">
        <v>5</v>
      </c>
      <c r="O116" s="130">
        <v>0.8</v>
      </c>
    </row>
    <row r="117" spans="1:15" ht="15.75" customHeight="1" x14ac:dyDescent="0.25">
      <c r="A117" s="117">
        <v>14</v>
      </c>
      <c r="B117" s="128" t="s">
        <v>212</v>
      </c>
      <c r="C117" s="111">
        <v>10</v>
      </c>
      <c r="D117" s="115">
        <v>0.1</v>
      </c>
      <c r="E117" s="115">
        <v>7.2</v>
      </c>
      <c r="F117" s="115">
        <v>0.1</v>
      </c>
      <c r="G117" s="115">
        <v>57</v>
      </c>
      <c r="H117" s="115">
        <v>0</v>
      </c>
      <c r="I117" s="115">
        <v>0</v>
      </c>
      <c r="J117" s="115">
        <v>0</v>
      </c>
      <c r="K117" s="115">
        <v>0</v>
      </c>
      <c r="L117" s="115">
        <v>1.2</v>
      </c>
      <c r="M117" s="115">
        <v>0</v>
      </c>
      <c r="N117" s="115">
        <v>0.04</v>
      </c>
      <c r="O117" s="115">
        <v>0.02</v>
      </c>
    </row>
    <row r="118" spans="1:15" s="107" customFormat="1" ht="15.75" customHeight="1" x14ac:dyDescent="0.25">
      <c r="A118" s="117" t="s">
        <v>54</v>
      </c>
      <c r="B118" s="106" t="s">
        <v>78</v>
      </c>
      <c r="C118" s="111">
        <v>30</v>
      </c>
      <c r="D118" s="115">
        <v>3.2</v>
      </c>
      <c r="E118" s="115">
        <v>1.4</v>
      </c>
      <c r="F118" s="115">
        <v>13.1</v>
      </c>
      <c r="G118" s="115">
        <v>82.2</v>
      </c>
      <c r="H118" s="115">
        <v>0.123</v>
      </c>
      <c r="I118" s="115">
        <v>0.06</v>
      </c>
      <c r="J118" s="115">
        <v>0</v>
      </c>
      <c r="K118" s="115">
        <v>5.7000000000000002E-2</v>
      </c>
      <c r="L118" s="115">
        <v>37.5</v>
      </c>
      <c r="M118" s="115">
        <v>38.700000000000003</v>
      </c>
      <c r="N118" s="115">
        <v>12.3</v>
      </c>
      <c r="O118" s="115">
        <v>1.08</v>
      </c>
    </row>
    <row r="119" spans="1:15" x14ac:dyDescent="0.25">
      <c r="A119" s="110" t="s">
        <v>54</v>
      </c>
      <c r="B119" s="106" t="s">
        <v>220</v>
      </c>
      <c r="C119" s="111">
        <v>200</v>
      </c>
      <c r="D119" s="115">
        <v>1.8</v>
      </c>
      <c r="E119" s="115">
        <v>0.4</v>
      </c>
      <c r="F119" s="115">
        <v>16.2</v>
      </c>
      <c r="G119" s="115">
        <v>86</v>
      </c>
      <c r="H119" s="115">
        <v>0.08</v>
      </c>
      <c r="I119" s="115">
        <v>120</v>
      </c>
      <c r="J119" s="115">
        <v>16</v>
      </c>
      <c r="K119" s="115">
        <v>0.4</v>
      </c>
      <c r="L119" s="115">
        <v>68</v>
      </c>
      <c r="M119" s="115">
        <v>46</v>
      </c>
      <c r="N119" s="115">
        <v>26</v>
      </c>
      <c r="O119" s="115">
        <v>0.6</v>
      </c>
    </row>
    <row r="120" spans="1:15" x14ac:dyDescent="0.25">
      <c r="A120" s="110"/>
      <c r="B120" s="28" t="s">
        <v>79</v>
      </c>
      <c r="C120" s="123">
        <f>SUM(C113:C119)</f>
        <v>790</v>
      </c>
      <c r="D120" s="136">
        <f t="shared" ref="D120:O120" si="15">SUM(D113:D119)</f>
        <v>25</v>
      </c>
      <c r="E120" s="136">
        <f t="shared" si="15"/>
        <v>29.099999999999998</v>
      </c>
      <c r="F120" s="136">
        <f t="shared" si="15"/>
        <v>127.14999999999999</v>
      </c>
      <c r="G120" s="136">
        <f t="shared" si="15"/>
        <v>914.85</v>
      </c>
      <c r="H120" s="136">
        <f t="shared" si="15"/>
        <v>0.45</v>
      </c>
      <c r="I120" s="136">
        <f t="shared" si="15"/>
        <v>133.33000000000001</v>
      </c>
      <c r="J120" s="136">
        <f t="shared" si="15"/>
        <v>16</v>
      </c>
      <c r="K120" s="136">
        <f t="shared" si="15"/>
        <v>0.57100000000000006</v>
      </c>
      <c r="L120" s="136">
        <f t="shared" si="15"/>
        <v>321.78999999999996</v>
      </c>
      <c r="M120" s="136">
        <f t="shared" si="15"/>
        <v>166.101</v>
      </c>
      <c r="N120" s="136">
        <f t="shared" si="15"/>
        <v>109.32</v>
      </c>
      <c r="O120" s="136">
        <f t="shared" si="15"/>
        <v>7.0499999999999989</v>
      </c>
    </row>
    <row r="121" spans="1:15" x14ac:dyDescent="0.25">
      <c r="A121" s="110"/>
      <c r="B121" s="28" t="s">
        <v>80</v>
      </c>
      <c r="C121" s="122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</row>
    <row r="122" spans="1:15" ht="31.5" x14ac:dyDescent="0.25">
      <c r="A122" s="169">
        <v>42</v>
      </c>
      <c r="B122" s="171" t="s">
        <v>147</v>
      </c>
      <c r="C122" s="119">
        <v>250</v>
      </c>
      <c r="D122" s="130">
        <v>5.03</v>
      </c>
      <c r="E122" s="130">
        <v>11.3</v>
      </c>
      <c r="F122" s="130">
        <v>32.380000000000003</v>
      </c>
      <c r="G122" s="130">
        <v>179.52</v>
      </c>
      <c r="H122" s="130">
        <v>0.05</v>
      </c>
      <c r="I122" s="130">
        <v>15.3</v>
      </c>
      <c r="J122" s="130">
        <v>0</v>
      </c>
      <c r="K122" s="130">
        <v>0</v>
      </c>
      <c r="L122" s="130">
        <v>26.7</v>
      </c>
      <c r="M122" s="130">
        <v>18</v>
      </c>
      <c r="N122" s="130">
        <v>25.5</v>
      </c>
      <c r="O122" s="130">
        <v>1.1000000000000001</v>
      </c>
    </row>
    <row r="123" spans="1:15" ht="31.5" x14ac:dyDescent="0.25">
      <c r="A123" s="169">
        <v>93</v>
      </c>
      <c r="B123" s="171" t="s">
        <v>174</v>
      </c>
      <c r="C123" s="160">
        <v>100</v>
      </c>
      <c r="D123" s="163">
        <v>16.3</v>
      </c>
      <c r="E123" s="163">
        <v>10.6</v>
      </c>
      <c r="F123" s="163">
        <v>3.2</v>
      </c>
      <c r="G123" s="163">
        <v>181.2</v>
      </c>
      <c r="H123" s="162">
        <v>0.12</v>
      </c>
      <c r="I123" s="130">
        <v>0.32</v>
      </c>
      <c r="J123" s="130">
        <v>0</v>
      </c>
      <c r="K123" s="130">
        <v>0</v>
      </c>
      <c r="L123" s="130">
        <v>57.4</v>
      </c>
      <c r="M123" s="130">
        <v>0</v>
      </c>
      <c r="N123" s="130">
        <v>125.6</v>
      </c>
      <c r="O123" s="130">
        <v>3.34</v>
      </c>
    </row>
    <row r="124" spans="1:15" ht="18.75" x14ac:dyDescent="0.25">
      <c r="A124" s="169">
        <v>833</v>
      </c>
      <c r="B124" s="171" t="s">
        <v>175</v>
      </c>
      <c r="C124" s="160">
        <v>50</v>
      </c>
      <c r="D124" s="164">
        <v>0.39</v>
      </c>
      <c r="E124" s="164">
        <v>1.1200000000000001</v>
      </c>
      <c r="F124" s="164">
        <v>3.05</v>
      </c>
      <c r="G124" s="164">
        <v>23.67</v>
      </c>
      <c r="H124" s="162">
        <v>0.01</v>
      </c>
      <c r="I124" s="130">
        <v>0.8</v>
      </c>
      <c r="J124" s="130">
        <v>0</v>
      </c>
      <c r="K124" s="130">
        <v>0</v>
      </c>
      <c r="L124" s="130">
        <v>3.53</v>
      </c>
      <c r="M124" s="130">
        <v>0</v>
      </c>
      <c r="N124" s="130">
        <v>2.56</v>
      </c>
      <c r="O124" s="130">
        <v>0.1</v>
      </c>
    </row>
    <row r="125" spans="1:15" x14ac:dyDescent="0.25">
      <c r="A125" s="169">
        <v>482</v>
      </c>
      <c r="B125" s="170" t="s">
        <v>146</v>
      </c>
      <c r="C125" s="119">
        <v>180</v>
      </c>
      <c r="D125" s="130">
        <v>3.6</v>
      </c>
      <c r="E125" s="130">
        <v>16.559999999999999</v>
      </c>
      <c r="F125" s="130">
        <v>5.94</v>
      </c>
      <c r="G125" s="130">
        <v>135.6</v>
      </c>
      <c r="H125" s="130">
        <v>0</v>
      </c>
      <c r="I125" s="130">
        <v>30.6</v>
      </c>
      <c r="J125" s="130">
        <v>0</v>
      </c>
      <c r="K125" s="130">
        <v>0</v>
      </c>
      <c r="L125" s="130">
        <v>104.4</v>
      </c>
      <c r="M125" s="130">
        <v>0</v>
      </c>
      <c r="N125" s="130">
        <v>35.1</v>
      </c>
      <c r="O125" s="130">
        <v>1.76</v>
      </c>
    </row>
    <row r="126" spans="1:15" x14ac:dyDescent="0.25">
      <c r="A126" s="169" t="s">
        <v>54</v>
      </c>
      <c r="B126" s="171" t="s">
        <v>129</v>
      </c>
      <c r="C126" s="111">
        <v>200</v>
      </c>
      <c r="D126" s="115">
        <v>1</v>
      </c>
      <c r="E126" s="115">
        <v>0.2</v>
      </c>
      <c r="F126" s="115">
        <v>20.2</v>
      </c>
      <c r="G126" s="115">
        <v>92</v>
      </c>
      <c r="H126" s="115">
        <v>0.02</v>
      </c>
      <c r="I126" s="115">
        <v>4</v>
      </c>
      <c r="J126" s="115">
        <v>0</v>
      </c>
      <c r="K126" s="115">
        <v>0.2</v>
      </c>
      <c r="L126" s="115">
        <v>14</v>
      </c>
      <c r="M126" s="115">
        <v>14</v>
      </c>
      <c r="N126" s="115">
        <v>8</v>
      </c>
      <c r="O126" s="115">
        <v>2.8</v>
      </c>
    </row>
    <row r="127" spans="1:15" x14ac:dyDescent="0.25">
      <c r="A127" s="169" t="s">
        <v>54</v>
      </c>
      <c r="B127" s="170" t="s">
        <v>81</v>
      </c>
      <c r="C127" s="119">
        <v>60</v>
      </c>
      <c r="D127" s="130">
        <v>6.4</v>
      </c>
      <c r="E127" s="130">
        <v>2.7</v>
      </c>
      <c r="F127" s="130">
        <v>26.1</v>
      </c>
      <c r="G127" s="130">
        <v>164.4</v>
      </c>
      <c r="H127" s="130">
        <v>0.247</v>
      </c>
      <c r="I127" s="130">
        <v>0.12</v>
      </c>
      <c r="J127" s="130">
        <v>0</v>
      </c>
      <c r="K127" s="130">
        <v>0.114</v>
      </c>
      <c r="L127" s="130">
        <v>75</v>
      </c>
      <c r="M127" s="130">
        <v>77.400000000000006</v>
      </c>
      <c r="N127" s="130">
        <v>24.6</v>
      </c>
      <c r="O127" s="130">
        <v>2.16</v>
      </c>
    </row>
    <row r="128" spans="1:15" x14ac:dyDescent="0.25">
      <c r="A128" s="169" t="s">
        <v>54</v>
      </c>
      <c r="B128" s="170" t="s">
        <v>78</v>
      </c>
      <c r="C128" s="119">
        <v>55</v>
      </c>
      <c r="D128" s="130">
        <v>4.22</v>
      </c>
      <c r="E128" s="130">
        <v>0.73</v>
      </c>
      <c r="F128" s="130">
        <v>20.72</v>
      </c>
      <c r="G128" s="130">
        <v>110.55</v>
      </c>
      <c r="H128" s="130">
        <v>0.12</v>
      </c>
      <c r="I128" s="130">
        <v>0</v>
      </c>
      <c r="J128" s="130">
        <v>0</v>
      </c>
      <c r="K128" s="130">
        <v>1.38</v>
      </c>
      <c r="L128" s="130">
        <v>19.8</v>
      </c>
      <c r="M128" s="130">
        <v>116.4</v>
      </c>
      <c r="N128" s="130">
        <v>34.200000000000003</v>
      </c>
      <c r="O128" s="130">
        <v>2.7</v>
      </c>
    </row>
    <row r="129" spans="1:15" x14ac:dyDescent="0.25">
      <c r="A129" s="110"/>
      <c r="B129" s="28" t="s">
        <v>83</v>
      </c>
      <c r="C129" s="123">
        <f>SUM(C122:C128)</f>
        <v>895</v>
      </c>
      <c r="D129" s="123">
        <f t="shared" ref="D129:O129" si="16">SUM(D122:D128)</f>
        <v>36.940000000000005</v>
      </c>
      <c r="E129" s="123">
        <f t="shared" si="16"/>
        <v>43.21</v>
      </c>
      <c r="F129" s="123">
        <f t="shared" si="16"/>
        <v>111.59</v>
      </c>
      <c r="G129" s="123">
        <f t="shared" si="16"/>
        <v>886.93999999999994</v>
      </c>
      <c r="H129" s="123">
        <f t="shared" si="16"/>
        <v>0.56699999999999995</v>
      </c>
      <c r="I129" s="123">
        <f t="shared" si="16"/>
        <v>51.14</v>
      </c>
      <c r="J129" s="123">
        <f t="shared" si="16"/>
        <v>0</v>
      </c>
      <c r="K129" s="123">
        <f t="shared" si="16"/>
        <v>1.694</v>
      </c>
      <c r="L129" s="123">
        <f t="shared" si="16"/>
        <v>300.83</v>
      </c>
      <c r="M129" s="123">
        <f t="shared" si="16"/>
        <v>225.8</v>
      </c>
      <c r="N129" s="123">
        <f t="shared" si="16"/>
        <v>255.56</v>
      </c>
      <c r="O129" s="123">
        <f t="shared" si="16"/>
        <v>13.959999999999997</v>
      </c>
    </row>
    <row r="130" spans="1:15" x14ac:dyDescent="0.25">
      <c r="A130" s="110"/>
      <c r="B130" s="28" t="s">
        <v>149</v>
      </c>
      <c r="C130" s="123">
        <f t="shared" ref="C130:O130" si="17">C129+C120</f>
        <v>1685</v>
      </c>
      <c r="D130" s="166">
        <f t="shared" si="17"/>
        <v>61.940000000000005</v>
      </c>
      <c r="E130" s="166">
        <f t="shared" si="17"/>
        <v>72.31</v>
      </c>
      <c r="F130" s="166">
        <f t="shared" si="17"/>
        <v>238.74</v>
      </c>
      <c r="G130" s="166">
        <f t="shared" si="17"/>
        <v>1801.79</v>
      </c>
      <c r="H130" s="166">
        <f t="shared" si="17"/>
        <v>1.0169999999999999</v>
      </c>
      <c r="I130" s="166">
        <f t="shared" si="17"/>
        <v>184.47000000000003</v>
      </c>
      <c r="J130" s="166">
        <f t="shared" si="17"/>
        <v>16</v>
      </c>
      <c r="K130" s="166">
        <f t="shared" si="17"/>
        <v>2.2650000000000001</v>
      </c>
      <c r="L130" s="166">
        <f t="shared" si="17"/>
        <v>622.61999999999989</v>
      </c>
      <c r="M130" s="166">
        <f t="shared" si="17"/>
        <v>391.90100000000001</v>
      </c>
      <c r="N130" s="166">
        <f t="shared" si="17"/>
        <v>364.88</v>
      </c>
      <c r="O130" s="166">
        <f t="shared" si="17"/>
        <v>21.009999999999998</v>
      </c>
    </row>
    <row r="131" spans="1:15" x14ac:dyDescent="0.25">
      <c r="A131" s="186" t="s">
        <v>202</v>
      </c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8"/>
    </row>
    <row r="132" spans="1:15" x14ac:dyDescent="0.25">
      <c r="A132" s="195" t="s">
        <v>69</v>
      </c>
      <c r="B132" s="197" t="s">
        <v>70</v>
      </c>
      <c r="C132" s="195" t="s">
        <v>62</v>
      </c>
      <c r="D132" s="192" t="s">
        <v>71</v>
      </c>
      <c r="E132" s="193"/>
      <c r="F132" s="194"/>
      <c r="G132" s="134" t="s">
        <v>72</v>
      </c>
      <c r="H132" s="134"/>
      <c r="I132" s="192" t="s">
        <v>159</v>
      </c>
      <c r="J132" s="193"/>
      <c r="K132" s="193"/>
      <c r="L132" s="193"/>
      <c r="M132" s="193"/>
      <c r="N132" s="193"/>
      <c r="O132" s="194"/>
    </row>
    <row r="133" spans="1:15" x14ac:dyDescent="0.25">
      <c r="A133" s="196"/>
      <c r="B133" s="198"/>
      <c r="C133" s="196"/>
      <c r="D133" s="134" t="s">
        <v>16</v>
      </c>
      <c r="E133" s="134" t="s">
        <v>17</v>
      </c>
      <c r="F133" s="134" t="s">
        <v>18</v>
      </c>
      <c r="G133" s="134" t="s">
        <v>73</v>
      </c>
      <c r="H133" s="134" t="s">
        <v>74</v>
      </c>
      <c r="I133" s="134" t="s">
        <v>20</v>
      </c>
      <c r="J133" s="134" t="s">
        <v>21</v>
      </c>
      <c r="K133" s="134" t="s">
        <v>75</v>
      </c>
      <c r="L133" s="134" t="s">
        <v>76</v>
      </c>
      <c r="M133" s="134" t="s">
        <v>23</v>
      </c>
      <c r="N133" s="134" t="s">
        <v>24</v>
      </c>
      <c r="O133" s="134" t="s">
        <v>25</v>
      </c>
    </row>
    <row r="134" spans="1:15" x14ac:dyDescent="0.25">
      <c r="A134" s="110"/>
      <c r="B134" s="28" t="s">
        <v>77</v>
      </c>
      <c r="C134" s="28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</row>
    <row r="135" spans="1:15" x14ac:dyDescent="0.25">
      <c r="A135" s="117">
        <v>255</v>
      </c>
      <c r="B135" s="118" t="s">
        <v>142</v>
      </c>
      <c r="C135" s="119">
        <v>180</v>
      </c>
      <c r="D135" s="130">
        <v>5.4</v>
      </c>
      <c r="E135" s="130">
        <v>6.12</v>
      </c>
      <c r="F135" s="130">
        <v>31.23</v>
      </c>
      <c r="G135" s="130">
        <v>181.8</v>
      </c>
      <c r="H135" s="130">
        <v>0</v>
      </c>
      <c r="I135" s="130">
        <v>0</v>
      </c>
      <c r="J135" s="130">
        <v>0</v>
      </c>
      <c r="K135" s="130">
        <v>0</v>
      </c>
      <c r="L135" s="130">
        <v>21.6</v>
      </c>
      <c r="M135" s="130">
        <v>0</v>
      </c>
      <c r="N135" s="130">
        <v>90.6</v>
      </c>
      <c r="O135" s="130">
        <v>2.88</v>
      </c>
    </row>
    <row r="136" spans="1:15" x14ac:dyDescent="0.25">
      <c r="A136" s="117">
        <v>379</v>
      </c>
      <c r="B136" s="128" t="s">
        <v>144</v>
      </c>
      <c r="C136" s="111">
        <v>200</v>
      </c>
      <c r="D136" s="115">
        <v>5.0999999999999996</v>
      </c>
      <c r="E136" s="115">
        <v>4.9000000000000004</v>
      </c>
      <c r="F136" s="115">
        <v>13.35</v>
      </c>
      <c r="G136" s="115">
        <v>117.3</v>
      </c>
      <c r="H136" s="115">
        <v>0.01</v>
      </c>
      <c r="I136" s="115">
        <v>1.5</v>
      </c>
      <c r="J136" s="115">
        <v>0.02</v>
      </c>
      <c r="K136" s="115">
        <v>0</v>
      </c>
      <c r="L136" s="115">
        <v>193.44</v>
      </c>
      <c r="M136" s="115">
        <v>47.4</v>
      </c>
      <c r="N136" s="115">
        <v>43.5</v>
      </c>
      <c r="O136" s="115">
        <v>1.27</v>
      </c>
    </row>
    <row r="137" spans="1:15" x14ac:dyDescent="0.25">
      <c r="A137" s="117" t="s">
        <v>54</v>
      </c>
      <c r="B137" s="128" t="s">
        <v>81</v>
      </c>
      <c r="C137" s="119">
        <v>60</v>
      </c>
      <c r="D137" s="130">
        <v>6.4</v>
      </c>
      <c r="E137" s="130">
        <v>2.7</v>
      </c>
      <c r="F137" s="130">
        <v>26.1</v>
      </c>
      <c r="G137" s="130">
        <v>164.4</v>
      </c>
      <c r="H137" s="130">
        <v>0.247</v>
      </c>
      <c r="I137" s="130">
        <v>0.12</v>
      </c>
      <c r="J137" s="130">
        <v>0</v>
      </c>
      <c r="K137" s="130">
        <v>0.114</v>
      </c>
      <c r="L137" s="130">
        <v>75</v>
      </c>
      <c r="M137" s="130">
        <v>77.400000000000006</v>
      </c>
      <c r="N137" s="130">
        <v>24.6</v>
      </c>
      <c r="O137" s="130">
        <v>2.16</v>
      </c>
    </row>
    <row r="138" spans="1:15" ht="19.5" customHeight="1" x14ac:dyDescent="0.25">
      <c r="A138" s="117" t="s">
        <v>56</v>
      </c>
      <c r="B138" s="128" t="s">
        <v>78</v>
      </c>
      <c r="C138" s="119">
        <v>30</v>
      </c>
      <c r="D138" s="130">
        <v>2.2999999999999998</v>
      </c>
      <c r="E138" s="130">
        <v>0.4</v>
      </c>
      <c r="F138" s="130">
        <v>11.3</v>
      </c>
      <c r="G138" s="130">
        <v>60.3</v>
      </c>
      <c r="H138" s="130">
        <v>0.06</v>
      </c>
      <c r="I138" s="130">
        <v>0</v>
      </c>
      <c r="J138" s="130">
        <v>0</v>
      </c>
      <c r="K138" s="130">
        <v>0.69</v>
      </c>
      <c r="L138" s="130">
        <v>9.9</v>
      </c>
      <c r="M138" s="130">
        <v>58.2</v>
      </c>
      <c r="N138" s="130">
        <v>17.100000000000001</v>
      </c>
      <c r="O138" s="130">
        <v>1.35</v>
      </c>
    </row>
    <row r="139" spans="1:15" x14ac:dyDescent="0.25">
      <c r="A139" s="117">
        <v>260</v>
      </c>
      <c r="B139" s="124" t="s">
        <v>222</v>
      </c>
      <c r="C139" s="111">
        <v>100</v>
      </c>
      <c r="D139" s="115">
        <v>14</v>
      </c>
      <c r="E139" s="115">
        <v>11.18</v>
      </c>
      <c r="F139" s="115">
        <v>4.58</v>
      </c>
      <c r="G139" s="115">
        <v>154.5</v>
      </c>
      <c r="H139" s="115">
        <v>0</v>
      </c>
      <c r="I139" s="115">
        <v>2.9</v>
      </c>
      <c r="J139" s="115">
        <v>0</v>
      </c>
      <c r="K139" s="115">
        <v>0</v>
      </c>
      <c r="L139" s="115">
        <v>13.28</v>
      </c>
      <c r="M139" s="115">
        <v>0</v>
      </c>
      <c r="N139" s="115">
        <v>4.7</v>
      </c>
      <c r="O139" s="115">
        <v>0.3</v>
      </c>
    </row>
    <row r="140" spans="1:15" ht="21.75" customHeight="1" x14ac:dyDescent="0.25">
      <c r="A140" s="117" t="s">
        <v>54</v>
      </c>
      <c r="B140" s="114" t="s">
        <v>180</v>
      </c>
      <c r="C140" s="111">
        <v>25</v>
      </c>
      <c r="D140" s="115">
        <v>0.74</v>
      </c>
      <c r="E140" s="115">
        <v>2.66</v>
      </c>
      <c r="F140" s="115">
        <v>23.05</v>
      </c>
      <c r="G140" s="135">
        <v>11.58</v>
      </c>
      <c r="H140" s="115">
        <v>0.03</v>
      </c>
      <c r="I140" s="115">
        <v>0.04</v>
      </c>
      <c r="J140" s="115">
        <v>0</v>
      </c>
      <c r="K140" s="115">
        <v>4.0999999999999996</v>
      </c>
      <c r="L140" s="115">
        <v>0.27</v>
      </c>
      <c r="M140" s="115">
        <v>1.25</v>
      </c>
      <c r="N140" s="115">
        <v>4.8</v>
      </c>
      <c r="O140" s="115">
        <v>39</v>
      </c>
    </row>
    <row r="141" spans="1:15" x14ac:dyDescent="0.25">
      <c r="A141" s="110"/>
      <c r="B141" s="28" t="s">
        <v>79</v>
      </c>
      <c r="C141" s="123">
        <f>C139+C140+C138+C137+C136+260</f>
        <v>675</v>
      </c>
      <c r="D141" s="166">
        <f>D140+D139+D138+D137+D136+D135</f>
        <v>33.94</v>
      </c>
      <c r="E141" s="166">
        <f t="shared" ref="E141:O141" si="18">E140+E139+E138+E137+E136+E135</f>
        <v>27.960000000000004</v>
      </c>
      <c r="F141" s="166">
        <f t="shared" si="18"/>
        <v>109.61</v>
      </c>
      <c r="G141" s="166">
        <f t="shared" si="18"/>
        <v>689.88</v>
      </c>
      <c r="H141" s="166">
        <f t="shared" si="18"/>
        <v>0.34699999999999998</v>
      </c>
      <c r="I141" s="166">
        <f t="shared" si="18"/>
        <v>4.5600000000000005</v>
      </c>
      <c r="J141" s="166">
        <f t="shared" si="18"/>
        <v>0.02</v>
      </c>
      <c r="K141" s="166">
        <f t="shared" si="18"/>
        <v>4.903999999999999</v>
      </c>
      <c r="L141" s="166">
        <f t="shared" si="18"/>
        <v>313.49</v>
      </c>
      <c r="M141" s="166">
        <f t="shared" si="18"/>
        <v>184.25000000000003</v>
      </c>
      <c r="N141" s="166">
        <f t="shared" si="18"/>
        <v>185.3</v>
      </c>
      <c r="O141" s="166">
        <f t="shared" si="18"/>
        <v>46.960000000000008</v>
      </c>
    </row>
    <row r="142" spans="1:15" x14ac:dyDescent="0.25">
      <c r="A142" s="110"/>
      <c r="B142" s="28" t="s">
        <v>80</v>
      </c>
      <c r="C142" s="116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</row>
    <row r="143" spans="1:15" ht="31.5" x14ac:dyDescent="0.25">
      <c r="A143" s="117">
        <v>71</v>
      </c>
      <c r="B143" s="118" t="s">
        <v>173</v>
      </c>
      <c r="C143" s="119">
        <v>100</v>
      </c>
      <c r="D143" s="130">
        <v>1.1599999999999999</v>
      </c>
      <c r="E143" s="130">
        <v>0.16</v>
      </c>
      <c r="F143" s="130">
        <v>5.17</v>
      </c>
      <c r="G143" s="130">
        <v>24</v>
      </c>
      <c r="H143" s="130">
        <v>0.06</v>
      </c>
      <c r="I143" s="130">
        <v>25</v>
      </c>
      <c r="J143" s="130">
        <v>42</v>
      </c>
      <c r="K143" s="130">
        <v>0.47</v>
      </c>
      <c r="L143" s="130">
        <v>10</v>
      </c>
      <c r="M143" s="130">
        <v>24</v>
      </c>
      <c r="N143" s="130">
        <v>11</v>
      </c>
      <c r="O143" s="130">
        <v>0.9</v>
      </c>
    </row>
    <row r="144" spans="1:15" x14ac:dyDescent="0.25">
      <c r="A144" s="117">
        <v>70</v>
      </c>
      <c r="B144" s="118" t="s">
        <v>172</v>
      </c>
      <c r="C144" s="119">
        <v>100</v>
      </c>
      <c r="D144" s="130">
        <v>1.1599999999999999</v>
      </c>
      <c r="E144" s="130">
        <v>0.16</v>
      </c>
      <c r="F144" s="130">
        <v>5.17</v>
      </c>
      <c r="G144" s="130">
        <v>24</v>
      </c>
      <c r="H144" s="130">
        <v>0.06</v>
      </c>
      <c r="I144" s="130">
        <v>25</v>
      </c>
      <c r="J144" s="130">
        <v>42</v>
      </c>
      <c r="K144" s="130">
        <v>0.47</v>
      </c>
      <c r="L144" s="130">
        <v>10</v>
      </c>
      <c r="M144" s="130">
        <v>24</v>
      </c>
      <c r="N144" s="130">
        <v>11</v>
      </c>
      <c r="O144" s="130">
        <v>0.9</v>
      </c>
    </row>
    <row r="145" spans="1:15" x14ac:dyDescent="0.25">
      <c r="A145" s="117">
        <v>99</v>
      </c>
      <c r="B145" s="132" t="s">
        <v>128</v>
      </c>
      <c r="C145" s="119">
        <v>250</v>
      </c>
      <c r="D145" s="130">
        <v>7.56</v>
      </c>
      <c r="E145" s="130">
        <v>9.7200000000000006</v>
      </c>
      <c r="F145" s="130">
        <v>13.81</v>
      </c>
      <c r="G145" s="130">
        <v>169.78</v>
      </c>
      <c r="H145" s="130">
        <v>0.13</v>
      </c>
      <c r="I145" s="130">
        <v>22.8</v>
      </c>
      <c r="J145" s="130">
        <v>0</v>
      </c>
      <c r="K145" s="130">
        <v>0</v>
      </c>
      <c r="L145" s="130">
        <v>31.8</v>
      </c>
      <c r="M145" s="130">
        <v>0</v>
      </c>
      <c r="N145" s="130">
        <v>0</v>
      </c>
      <c r="O145" s="130">
        <v>1.83</v>
      </c>
    </row>
    <row r="146" spans="1:15" x14ac:dyDescent="0.25">
      <c r="A146" s="169">
        <v>449</v>
      </c>
      <c r="B146" s="170" t="s">
        <v>57</v>
      </c>
      <c r="C146" s="119">
        <v>250</v>
      </c>
      <c r="D146" s="130">
        <v>21</v>
      </c>
      <c r="E146" s="130">
        <v>20.62</v>
      </c>
      <c r="F146" s="130">
        <v>49.39</v>
      </c>
      <c r="G146" s="130">
        <v>491</v>
      </c>
      <c r="H146" s="130">
        <v>0</v>
      </c>
      <c r="I146" s="130">
        <v>11.67</v>
      </c>
      <c r="J146" s="130">
        <v>0</v>
      </c>
      <c r="K146" s="130">
        <v>0</v>
      </c>
      <c r="L146" s="130">
        <v>42.99</v>
      </c>
      <c r="M146" s="130">
        <v>0</v>
      </c>
      <c r="N146" s="130">
        <v>49.16</v>
      </c>
      <c r="O146" s="130">
        <v>2.2599999999999998</v>
      </c>
    </row>
    <row r="147" spans="1:15" x14ac:dyDescent="0.25">
      <c r="A147" s="117">
        <v>388</v>
      </c>
      <c r="B147" s="128" t="s">
        <v>165</v>
      </c>
      <c r="C147" s="119">
        <v>200</v>
      </c>
      <c r="D147" s="130">
        <v>0.4</v>
      </c>
      <c r="E147" s="130">
        <v>0.2</v>
      </c>
      <c r="F147" s="130">
        <v>23.8</v>
      </c>
      <c r="G147" s="130">
        <v>100</v>
      </c>
      <c r="H147" s="130">
        <v>0</v>
      </c>
      <c r="I147" s="130">
        <v>110</v>
      </c>
      <c r="J147" s="130">
        <v>0</v>
      </c>
      <c r="K147" s="130">
        <v>0</v>
      </c>
      <c r="L147" s="130">
        <v>14</v>
      </c>
      <c r="M147" s="130">
        <v>2</v>
      </c>
      <c r="N147" s="130">
        <v>4</v>
      </c>
      <c r="O147" s="130">
        <v>0.6</v>
      </c>
    </row>
    <row r="148" spans="1:15" x14ac:dyDescent="0.25">
      <c r="A148" s="117" t="s">
        <v>54</v>
      </c>
      <c r="B148" s="128" t="s">
        <v>81</v>
      </c>
      <c r="C148" s="119">
        <v>60</v>
      </c>
      <c r="D148" s="130">
        <v>6.4</v>
      </c>
      <c r="E148" s="130">
        <v>2.7</v>
      </c>
      <c r="F148" s="130">
        <v>26.1</v>
      </c>
      <c r="G148" s="130">
        <v>164.4</v>
      </c>
      <c r="H148" s="130">
        <v>0.247</v>
      </c>
      <c r="I148" s="130">
        <v>0.12</v>
      </c>
      <c r="J148" s="130">
        <v>0</v>
      </c>
      <c r="K148" s="130">
        <v>0.114</v>
      </c>
      <c r="L148" s="130">
        <v>75</v>
      </c>
      <c r="M148" s="130">
        <v>77.400000000000006</v>
      </c>
      <c r="N148" s="130">
        <v>24.6</v>
      </c>
      <c r="O148" s="130">
        <v>2.16</v>
      </c>
    </row>
    <row r="149" spans="1:15" x14ac:dyDescent="0.25">
      <c r="A149" s="117" t="s">
        <v>54</v>
      </c>
      <c r="B149" s="128" t="s">
        <v>78</v>
      </c>
      <c r="C149" s="119">
        <v>40</v>
      </c>
      <c r="D149" s="130">
        <v>4.3</v>
      </c>
      <c r="E149" s="130">
        <v>1.8</v>
      </c>
      <c r="F149" s="130">
        <v>17.399999999999999</v>
      </c>
      <c r="G149" s="130">
        <v>109.6</v>
      </c>
      <c r="H149" s="130">
        <v>0.16400000000000001</v>
      </c>
      <c r="I149" s="130">
        <v>0.08</v>
      </c>
      <c r="J149" s="130">
        <v>0</v>
      </c>
      <c r="K149" s="130">
        <v>7.5999999999999998E-2</v>
      </c>
      <c r="L149" s="130">
        <v>50</v>
      </c>
      <c r="M149" s="130">
        <v>51.6</v>
      </c>
      <c r="N149" s="130">
        <v>16.399999999999999</v>
      </c>
      <c r="O149" s="130">
        <v>1.44</v>
      </c>
    </row>
    <row r="150" spans="1:15" x14ac:dyDescent="0.25">
      <c r="A150" s="117" t="s">
        <v>54</v>
      </c>
      <c r="B150" s="106" t="s">
        <v>141</v>
      </c>
      <c r="C150" s="111">
        <v>120</v>
      </c>
      <c r="D150" s="130">
        <v>0.3</v>
      </c>
      <c r="E150" s="130">
        <v>0.2</v>
      </c>
      <c r="F150" s="130">
        <v>13.7</v>
      </c>
      <c r="G150" s="130">
        <v>62.4</v>
      </c>
      <c r="H150" s="130">
        <v>0.02</v>
      </c>
      <c r="I150" s="130">
        <v>5.52</v>
      </c>
      <c r="J150" s="130">
        <v>3.6</v>
      </c>
      <c r="K150" s="130">
        <v>0.216</v>
      </c>
      <c r="L150" s="130">
        <v>7.2</v>
      </c>
      <c r="M150" s="130">
        <v>13.2</v>
      </c>
      <c r="N150" s="130">
        <v>6</v>
      </c>
      <c r="O150" s="130">
        <v>0.14399999999999999</v>
      </c>
    </row>
    <row r="151" spans="1:15" x14ac:dyDescent="0.25">
      <c r="A151" s="110"/>
      <c r="B151" s="28" t="s">
        <v>83</v>
      </c>
      <c r="C151" s="111">
        <f>C150+C149+C148+C147+C146+C145+C144</f>
        <v>1020</v>
      </c>
      <c r="D151" s="136">
        <f>D150+D149+D148+D147+D146+D145+D144</f>
        <v>41.12</v>
      </c>
      <c r="E151" s="136">
        <f t="shared" ref="E151:O151" si="19">E150+E149+E148+E147+E146+E145+E144</f>
        <v>35.4</v>
      </c>
      <c r="F151" s="136">
        <f t="shared" si="19"/>
        <v>149.36999999999998</v>
      </c>
      <c r="G151" s="136">
        <f t="shared" si="19"/>
        <v>1121.18</v>
      </c>
      <c r="H151" s="136">
        <f t="shared" si="19"/>
        <v>0.621</v>
      </c>
      <c r="I151" s="136">
        <f t="shared" si="19"/>
        <v>175.19</v>
      </c>
      <c r="J151" s="136">
        <f t="shared" si="19"/>
        <v>45.6</v>
      </c>
      <c r="K151" s="136">
        <f t="shared" si="19"/>
        <v>0.87599999999999989</v>
      </c>
      <c r="L151" s="136">
        <f t="shared" si="19"/>
        <v>230.99</v>
      </c>
      <c r="M151" s="136">
        <f t="shared" si="19"/>
        <v>168.2</v>
      </c>
      <c r="N151" s="136">
        <f t="shared" si="19"/>
        <v>111.16</v>
      </c>
      <c r="O151" s="136">
        <f t="shared" si="19"/>
        <v>9.3339999999999996</v>
      </c>
    </row>
    <row r="152" spans="1:15" x14ac:dyDescent="0.25">
      <c r="A152" s="110"/>
      <c r="B152" s="28" t="s">
        <v>149</v>
      </c>
      <c r="C152" s="122">
        <f>C151+C141</f>
        <v>1695</v>
      </c>
      <c r="D152" s="62">
        <f>D151+D141</f>
        <v>75.06</v>
      </c>
      <c r="E152" s="62">
        <f t="shared" ref="E152:O152" si="20">E151+E141</f>
        <v>63.36</v>
      </c>
      <c r="F152" s="62">
        <f t="shared" si="20"/>
        <v>258.97999999999996</v>
      </c>
      <c r="G152" s="62">
        <f t="shared" si="20"/>
        <v>1811.06</v>
      </c>
      <c r="H152" s="62">
        <f t="shared" si="20"/>
        <v>0.96799999999999997</v>
      </c>
      <c r="I152" s="62">
        <f t="shared" si="20"/>
        <v>179.75</v>
      </c>
      <c r="J152" s="62">
        <f t="shared" si="20"/>
        <v>45.620000000000005</v>
      </c>
      <c r="K152" s="62">
        <f t="shared" si="20"/>
        <v>5.7799999999999994</v>
      </c>
      <c r="L152" s="62">
        <f t="shared" si="20"/>
        <v>544.48</v>
      </c>
      <c r="M152" s="62">
        <f t="shared" si="20"/>
        <v>352.45000000000005</v>
      </c>
      <c r="N152" s="62">
        <f t="shared" si="20"/>
        <v>296.46000000000004</v>
      </c>
      <c r="O152" s="62">
        <f t="shared" si="20"/>
        <v>56.294000000000011</v>
      </c>
    </row>
    <row r="153" spans="1:15" x14ac:dyDescent="0.25">
      <c r="A153" s="186" t="s">
        <v>203</v>
      </c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8"/>
    </row>
    <row r="154" spans="1:15" x14ac:dyDescent="0.25">
      <c r="A154" s="195" t="s">
        <v>69</v>
      </c>
      <c r="B154" s="197" t="s">
        <v>70</v>
      </c>
      <c r="C154" s="195" t="s">
        <v>62</v>
      </c>
      <c r="D154" s="192" t="s">
        <v>71</v>
      </c>
      <c r="E154" s="193"/>
      <c r="F154" s="194"/>
      <c r="G154" s="134" t="s">
        <v>72</v>
      </c>
      <c r="H154" s="134"/>
      <c r="I154" s="192" t="s">
        <v>159</v>
      </c>
      <c r="J154" s="193"/>
      <c r="K154" s="193"/>
      <c r="L154" s="193"/>
      <c r="M154" s="193"/>
      <c r="N154" s="193"/>
      <c r="O154" s="194"/>
    </row>
    <row r="155" spans="1:15" x14ac:dyDescent="0.25">
      <c r="A155" s="196"/>
      <c r="B155" s="198"/>
      <c r="C155" s="196"/>
      <c r="D155" s="134" t="s">
        <v>16</v>
      </c>
      <c r="E155" s="134" t="s">
        <v>17</v>
      </c>
      <c r="F155" s="134" t="s">
        <v>18</v>
      </c>
      <c r="G155" s="134" t="s">
        <v>73</v>
      </c>
      <c r="H155" s="134" t="s">
        <v>74</v>
      </c>
      <c r="I155" s="134" t="s">
        <v>20</v>
      </c>
      <c r="J155" s="134" t="s">
        <v>21</v>
      </c>
      <c r="K155" s="134" t="s">
        <v>75</v>
      </c>
      <c r="L155" s="134" t="s">
        <v>76</v>
      </c>
      <c r="M155" s="134" t="s">
        <v>23</v>
      </c>
      <c r="N155" s="134" t="s">
        <v>24</v>
      </c>
      <c r="O155" s="134" t="s">
        <v>25</v>
      </c>
    </row>
    <row r="156" spans="1:15" x14ac:dyDescent="0.25">
      <c r="A156" s="110"/>
      <c r="B156" s="28" t="s">
        <v>77</v>
      </c>
      <c r="C156" s="28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</row>
    <row r="157" spans="1:15" x14ac:dyDescent="0.25">
      <c r="A157" s="117">
        <v>421</v>
      </c>
      <c r="B157" s="128" t="s">
        <v>208</v>
      </c>
      <c r="C157" s="119" t="s">
        <v>210</v>
      </c>
      <c r="D157" s="130">
        <v>10.7</v>
      </c>
      <c r="E157" s="130">
        <v>11.27</v>
      </c>
      <c r="F157" s="130">
        <v>45.96</v>
      </c>
      <c r="G157" s="130">
        <v>311.88</v>
      </c>
      <c r="H157" s="130">
        <v>0</v>
      </c>
      <c r="I157" s="130">
        <v>2.5</v>
      </c>
      <c r="J157" s="130">
        <v>0</v>
      </c>
      <c r="K157" s="130">
        <v>0</v>
      </c>
      <c r="L157" s="130">
        <v>747</v>
      </c>
      <c r="M157" s="130">
        <v>0</v>
      </c>
      <c r="N157" s="130">
        <v>75.83</v>
      </c>
      <c r="O157" s="130">
        <v>3.75</v>
      </c>
    </row>
    <row r="158" spans="1:15" x14ac:dyDescent="0.25">
      <c r="A158" s="117">
        <v>14</v>
      </c>
      <c r="B158" s="128" t="s">
        <v>212</v>
      </c>
      <c r="C158" s="111">
        <v>10</v>
      </c>
      <c r="D158" s="115">
        <v>0.1</v>
      </c>
      <c r="E158" s="115">
        <v>7.2</v>
      </c>
      <c r="F158" s="115">
        <v>0.1</v>
      </c>
      <c r="G158" s="115">
        <v>57</v>
      </c>
      <c r="H158" s="115">
        <v>0</v>
      </c>
      <c r="I158" s="115">
        <v>0</v>
      </c>
      <c r="J158" s="115">
        <v>0</v>
      </c>
      <c r="K158" s="115">
        <v>0</v>
      </c>
      <c r="L158" s="115">
        <v>1.2</v>
      </c>
      <c r="M158" s="115">
        <v>0</v>
      </c>
      <c r="N158" s="115">
        <v>0.04</v>
      </c>
      <c r="O158" s="115">
        <v>0.02</v>
      </c>
    </row>
    <row r="159" spans="1:15" x14ac:dyDescent="0.25">
      <c r="A159" s="117">
        <v>209</v>
      </c>
      <c r="B159" s="128" t="s">
        <v>209</v>
      </c>
      <c r="C159" s="111">
        <v>40</v>
      </c>
      <c r="D159" s="115">
        <v>5.0999999999999996</v>
      </c>
      <c r="E159" s="115">
        <v>4.5999999999999996</v>
      </c>
      <c r="F159" s="115">
        <v>0.3</v>
      </c>
      <c r="G159" s="115">
        <v>63</v>
      </c>
      <c r="H159" s="115">
        <v>0</v>
      </c>
      <c r="I159" s="115">
        <v>0</v>
      </c>
      <c r="J159" s="115">
        <v>0</v>
      </c>
      <c r="K159" s="115">
        <v>0</v>
      </c>
      <c r="L159" s="115">
        <v>22</v>
      </c>
      <c r="M159" s="115">
        <v>1E-3</v>
      </c>
      <c r="N159" s="115">
        <v>4.8</v>
      </c>
      <c r="O159" s="115">
        <v>1</v>
      </c>
    </row>
    <row r="160" spans="1:15" x14ac:dyDescent="0.25">
      <c r="A160" s="117">
        <v>294</v>
      </c>
      <c r="B160" s="118" t="s">
        <v>184</v>
      </c>
      <c r="C160" s="111" t="s">
        <v>185</v>
      </c>
      <c r="D160" s="115">
        <v>7.0000000000000007E-2</v>
      </c>
      <c r="E160" s="115">
        <v>0.01</v>
      </c>
      <c r="F160" s="115">
        <v>15.31</v>
      </c>
      <c r="G160" s="115">
        <v>61.62</v>
      </c>
      <c r="H160" s="115">
        <v>0</v>
      </c>
      <c r="I160" s="130">
        <v>2.2000000000000002</v>
      </c>
      <c r="J160" s="130">
        <v>0</v>
      </c>
      <c r="K160" s="130">
        <v>0</v>
      </c>
      <c r="L160" s="130">
        <v>12</v>
      </c>
      <c r="M160" s="115">
        <v>4</v>
      </c>
      <c r="N160" s="115">
        <v>4</v>
      </c>
      <c r="O160" s="115">
        <v>0.8</v>
      </c>
    </row>
    <row r="161" spans="1:15" x14ac:dyDescent="0.25">
      <c r="A161" s="117" t="s">
        <v>56</v>
      </c>
      <c r="B161" s="128" t="s">
        <v>78</v>
      </c>
      <c r="C161" s="119">
        <v>30</v>
      </c>
      <c r="D161" s="130">
        <v>2.2999999999999998</v>
      </c>
      <c r="E161" s="130">
        <v>0.4</v>
      </c>
      <c r="F161" s="130">
        <v>11.3</v>
      </c>
      <c r="G161" s="130">
        <v>60.3</v>
      </c>
      <c r="H161" s="130">
        <v>0.06</v>
      </c>
      <c r="I161" s="130">
        <v>0</v>
      </c>
      <c r="J161" s="130">
        <v>0</v>
      </c>
      <c r="K161" s="130">
        <v>0.69</v>
      </c>
      <c r="L161" s="130">
        <v>9.9</v>
      </c>
      <c r="M161" s="130">
        <v>58.2</v>
      </c>
      <c r="N161" s="130">
        <v>17.100000000000001</v>
      </c>
      <c r="O161" s="130">
        <v>1.35</v>
      </c>
    </row>
    <row r="162" spans="1:15" x14ac:dyDescent="0.25">
      <c r="A162" s="117" t="s">
        <v>54</v>
      </c>
      <c r="B162" s="128" t="s">
        <v>81</v>
      </c>
      <c r="C162" s="119">
        <v>60</v>
      </c>
      <c r="D162" s="130">
        <v>6.4</v>
      </c>
      <c r="E162" s="130">
        <v>2.7</v>
      </c>
      <c r="F162" s="130">
        <v>26.1</v>
      </c>
      <c r="G162" s="130">
        <v>164.4</v>
      </c>
      <c r="H162" s="130">
        <v>0.247</v>
      </c>
      <c r="I162" s="130">
        <v>0.12</v>
      </c>
      <c r="J162" s="130">
        <v>0</v>
      </c>
      <c r="K162" s="130">
        <v>0.114</v>
      </c>
      <c r="L162" s="130">
        <v>75</v>
      </c>
      <c r="M162" s="130">
        <v>77.400000000000006</v>
      </c>
      <c r="N162" s="130">
        <v>24.6</v>
      </c>
      <c r="O162" s="130">
        <v>2.16</v>
      </c>
    </row>
    <row r="163" spans="1:15" x14ac:dyDescent="0.25">
      <c r="A163" s="117" t="s">
        <v>160</v>
      </c>
      <c r="B163" s="114" t="s">
        <v>139</v>
      </c>
      <c r="C163" s="111">
        <v>200</v>
      </c>
      <c r="D163" s="115">
        <v>5.6</v>
      </c>
      <c r="E163" s="115">
        <v>6.38</v>
      </c>
      <c r="F163" s="115">
        <v>8.18</v>
      </c>
      <c r="G163" s="135">
        <v>112.24</v>
      </c>
      <c r="H163" s="115">
        <v>0.08</v>
      </c>
      <c r="I163" s="115">
        <v>1.4</v>
      </c>
      <c r="J163" s="115">
        <v>40</v>
      </c>
      <c r="K163" s="115">
        <v>0</v>
      </c>
      <c r="L163" s="115">
        <v>240</v>
      </c>
      <c r="M163" s="115">
        <v>180</v>
      </c>
      <c r="N163" s="115">
        <v>28</v>
      </c>
      <c r="O163" s="115">
        <v>0.2</v>
      </c>
    </row>
    <row r="164" spans="1:15" x14ac:dyDescent="0.25">
      <c r="A164" s="110"/>
      <c r="B164" s="28" t="s">
        <v>79</v>
      </c>
      <c r="C164" s="125">
        <f>C163+C162+C161+C159+C158+210+207</f>
        <v>757</v>
      </c>
      <c r="D164" s="181">
        <f>D163+D162+D161+D160+D159+D158+D157</f>
        <v>30.27</v>
      </c>
      <c r="E164" s="181">
        <f t="shared" ref="E164:O164" si="21">E163+E162+E161+E160+E159+E158+E157</f>
        <v>32.56</v>
      </c>
      <c r="F164" s="181">
        <f t="shared" si="21"/>
        <v>107.25</v>
      </c>
      <c r="G164" s="181">
        <f t="shared" si="21"/>
        <v>830.43999999999994</v>
      </c>
      <c r="H164" s="181">
        <f t="shared" si="21"/>
        <v>0.38700000000000001</v>
      </c>
      <c r="I164" s="181">
        <f t="shared" si="21"/>
        <v>6.2200000000000006</v>
      </c>
      <c r="J164" s="181">
        <f t="shared" si="21"/>
        <v>40</v>
      </c>
      <c r="K164" s="181">
        <f t="shared" si="21"/>
        <v>0.80399999999999994</v>
      </c>
      <c r="L164" s="181">
        <f t="shared" si="21"/>
        <v>1107.0999999999999</v>
      </c>
      <c r="M164" s="181">
        <f t="shared" si="21"/>
        <v>319.60099999999994</v>
      </c>
      <c r="N164" s="181">
        <f t="shared" si="21"/>
        <v>154.37</v>
      </c>
      <c r="O164" s="181">
        <f t="shared" si="21"/>
        <v>9.2800000000000011</v>
      </c>
    </row>
    <row r="165" spans="1:15" x14ac:dyDescent="0.25">
      <c r="A165" s="110"/>
      <c r="B165" s="28" t="s">
        <v>80</v>
      </c>
      <c r="C165" s="120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</row>
    <row r="166" spans="1:15" ht="31.5" x14ac:dyDescent="0.25">
      <c r="A166" s="117">
        <v>71</v>
      </c>
      <c r="B166" s="128" t="s">
        <v>170</v>
      </c>
      <c r="C166" s="119">
        <v>100</v>
      </c>
      <c r="D166" s="130">
        <v>1.1599999999999999</v>
      </c>
      <c r="E166" s="130">
        <v>0.16</v>
      </c>
      <c r="F166" s="130">
        <v>5.17</v>
      </c>
      <c r="G166" s="130">
        <v>24</v>
      </c>
      <c r="H166" s="130">
        <v>0.06</v>
      </c>
      <c r="I166" s="130">
        <v>25</v>
      </c>
      <c r="J166" s="130">
        <v>42</v>
      </c>
      <c r="K166" s="130">
        <v>0.47</v>
      </c>
      <c r="L166" s="130">
        <v>10</v>
      </c>
      <c r="M166" s="130">
        <v>24</v>
      </c>
      <c r="N166" s="130">
        <v>11</v>
      </c>
      <c r="O166" s="130">
        <v>0.9</v>
      </c>
    </row>
    <row r="167" spans="1:15" ht="31.5" x14ac:dyDescent="0.25">
      <c r="A167" s="117">
        <v>70</v>
      </c>
      <c r="B167" s="128" t="s">
        <v>171</v>
      </c>
      <c r="C167" s="119">
        <v>100</v>
      </c>
      <c r="D167" s="130">
        <v>1.1599999999999999</v>
      </c>
      <c r="E167" s="130">
        <v>0.16</v>
      </c>
      <c r="F167" s="130">
        <v>5.17</v>
      </c>
      <c r="G167" s="130">
        <v>24</v>
      </c>
      <c r="H167" s="130">
        <v>0.06</v>
      </c>
      <c r="I167" s="130">
        <v>25</v>
      </c>
      <c r="J167" s="130">
        <v>42</v>
      </c>
      <c r="K167" s="130">
        <v>0.47</v>
      </c>
      <c r="L167" s="130">
        <v>10</v>
      </c>
      <c r="M167" s="130">
        <v>24</v>
      </c>
      <c r="N167" s="130">
        <v>11</v>
      </c>
      <c r="O167" s="130">
        <v>0.9</v>
      </c>
    </row>
    <row r="168" spans="1:15" ht="31.5" x14ac:dyDescent="0.25">
      <c r="A168" s="169">
        <v>46</v>
      </c>
      <c r="B168" s="170" t="s">
        <v>103</v>
      </c>
      <c r="C168" s="119">
        <v>250</v>
      </c>
      <c r="D168" s="130">
        <v>3.75</v>
      </c>
      <c r="E168" s="130">
        <v>3.29</v>
      </c>
      <c r="F168" s="130">
        <v>16.84</v>
      </c>
      <c r="G168" s="130">
        <v>111.94</v>
      </c>
      <c r="H168" s="130">
        <v>0.42</v>
      </c>
      <c r="I168" s="130">
        <v>13.63</v>
      </c>
      <c r="J168" s="130">
        <v>19.8</v>
      </c>
      <c r="K168" s="130">
        <v>0</v>
      </c>
      <c r="L168" s="130">
        <v>28.09</v>
      </c>
      <c r="M168" s="130">
        <v>117.31</v>
      </c>
      <c r="N168" s="130">
        <v>14.75</v>
      </c>
      <c r="O168" s="130">
        <v>1.52</v>
      </c>
    </row>
    <row r="169" spans="1:15" x14ac:dyDescent="0.25">
      <c r="A169" s="117">
        <v>394</v>
      </c>
      <c r="B169" s="128" t="s">
        <v>137</v>
      </c>
      <c r="C169" s="119">
        <v>300</v>
      </c>
      <c r="D169" s="130">
        <v>25</v>
      </c>
      <c r="E169" s="130">
        <v>19</v>
      </c>
      <c r="F169" s="130">
        <v>24.13</v>
      </c>
      <c r="G169" s="130">
        <v>364.44</v>
      </c>
      <c r="H169" s="130">
        <v>0</v>
      </c>
      <c r="I169" s="130">
        <v>11</v>
      </c>
      <c r="J169" s="130">
        <v>0</v>
      </c>
      <c r="K169" s="130">
        <v>0</v>
      </c>
      <c r="L169" s="130">
        <v>38.4</v>
      </c>
      <c r="M169" s="130">
        <v>0</v>
      </c>
      <c r="N169" s="130">
        <v>53</v>
      </c>
      <c r="O169" s="130">
        <v>3.35</v>
      </c>
    </row>
    <row r="170" spans="1:15" x14ac:dyDescent="0.25">
      <c r="A170" s="169" t="s">
        <v>54</v>
      </c>
      <c r="B170" s="171" t="s">
        <v>129</v>
      </c>
      <c r="C170" s="111">
        <v>200</v>
      </c>
      <c r="D170" s="115">
        <v>1</v>
      </c>
      <c r="E170" s="115">
        <v>0.2</v>
      </c>
      <c r="F170" s="115">
        <v>20.2</v>
      </c>
      <c r="G170" s="115">
        <v>92</v>
      </c>
      <c r="H170" s="115">
        <v>0.02</v>
      </c>
      <c r="I170" s="115">
        <v>4</v>
      </c>
      <c r="J170" s="115">
        <v>0</v>
      </c>
      <c r="K170" s="115">
        <v>0.2</v>
      </c>
      <c r="L170" s="115">
        <v>14</v>
      </c>
      <c r="M170" s="115">
        <v>14</v>
      </c>
      <c r="N170" s="115">
        <v>8</v>
      </c>
      <c r="O170" s="115">
        <v>2.8</v>
      </c>
    </row>
    <row r="171" spans="1:15" x14ac:dyDescent="0.25">
      <c r="A171" s="117" t="s">
        <v>54</v>
      </c>
      <c r="B171" s="128" t="s">
        <v>81</v>
      </c>
      <c r="C171" s="119">
        <v>60</v>
      </c>
      <c r="D171" s="130">
        <v>6.4</v>
      </c>
      <c r="E171" s="130">
        <v>2.7</v>
      </c>
      <c r="F171" s="130">
        <v>26.1</v>
      </c>
      <c r="G171" s="130">
        <v>164.4</v>
      </c>
      <c r="H171" s="130">
        <v>0.247</v>
      </c>
      <c r="I171" s="130">
        <v>0.12</v>
      </c>
      <c r="J171" s="130">
        <v>0</v>
      </c>
      <c r="K171" s="130">
        <v>0.114</v>
      </c>
      <c r="L171" s="130">
        <v>75</v>
      </c>
      <c r="M171" s="130">
        <v>77.400000000000006</v>
      </c>
      <c r="N171" s="130">
        <v>24.6</v>
      </c>
      <c r="O171" s="130">
        <v>2.16</v>
      </c>
    </row>
    <row r="172" spans="1:15" x14ac:dyDescent="0.25">
      <c r="A172" s="117" t="s">
        <v>54</v>
      </c>
      <c r="B172" s="128" t="s">
        <v>78</v>
      </c>
      <c r="C172" s="119">
        <v>10</v>
      </c>
      <c r="D172" s="130">
        <v>1.03</v>
      </c>
      <c r="E172" s="130">
        <v>17.670000000000002</v>
      </c>
      <c r="F172" s="130">
        <v>5.0199999999999996</v>
      </c>
      <c r="G172" s="130">
        <v>26.8</v>
      </c>
      <c r="H172" s="130">
        <v>0.02</v>
      </c>
      <c r="I172" s="130">
        <v>0</v>
      </c>
      <c r="J172" s="130">
        <v>0</v>
      </c>
      <c r="K172" s="130">
        <v>0.3</v>
      </c>
      <c r="L172" s="130">
        <v>4.4000000000000004</v>
      </c>
      <c r="M172" s="130">
        <v>25.87</v>
      </c>
      <c r="N172" s="130">
        <v>7.6</v>
      </c>
      <c r="O172" s="130">
        <v>0.56999999999999995</v>
      </c>
    </row>
    <row r="173" spans="1:15" x14ac:dyDescent="0.25">
      <c r="A173" s="110"/>
      <c r="B173" s="28" t="s">
        <v>83</v>
      </c>
      <c r="C173" s="123">
        <f>SUM(C167:C172)</f>
        <v>920</v>
      </c>
      <c r="D173" s="136">
        <f t="shared" ref="D173:O173" si="22">SUM(D167:D172)</f>
        <v>38.340000000000003</v>
      </c>
      <c r="E173" s="136">
        <f t="shared" si="22"/>
        <v>43.019999999999996</v>
      </c>
      <c r="F173" s="136">
        <f t="shared" si="22"/>
        <v>97.46</v>
      </c>
      <c r="G173" s="136">
        <f t="shared" si="22"/>
        <v>783.57999999999993</v>
      </c>
      <c r="H173" s="136">
        <f t="shared" si="22"/>
        <v>0.76700000000000002</v>
      </c>
      <c r="I173" s="136">
        <f t="shared" si="22"/>
        <v>53.75</v>
      </c>
      <c r="J173" s="136">
        <f t="shared" si="22"/>
        <v>61.8</v>
      </c>
      <c r="K173" s="136">
        <f t="shared" si="22"/>
        <v>1.0839999999999999</v>
      </c>
      <c r="L173" s="136">
        <f t="shared" si="22"/>
        <v>169.89000000000001</v>
      </c>
      <c r="M173" s="136">
        <f t="shared" si="22"/>
        <v>258.58</v>
      </c>
      <c r="N173" s="136">
        <f t="shared" si="22"/>
        <v>118.94999999999999</v>
      </c>
      <c r="O173" s="136">
        <f t="shared" si="22"/>
        <v>11.3</v>
      </c>
    </row>
    <row r="174" spans="1:15" x14ac:dyDescent="0.25">
      <c r="A174" s="110"/>
      <c r="B174" s="28" t="s">
        <v>149</v>
      </c>
      <c r="C174" s="123">
        <f t="shared" ref="C174:O174" si="23">C173+C164</f>
        <v>1677</v>
      </c>
      <c r="D174" s="166">
        <f t="shared" si="23"/>
        <v>68.61</v>
      </c>
      <c r="E174" s="166">
        <f t="shared" si="23"/>
        <v>75.58</v>
      </c>
      <c r="F174" s="166">
        <f t="shared" si="23"/>
        <v>204.70999999999998</v>
      </c>
      <c r="G174" s="166">
        <f t="shared" si="23"/>
        <v>1614.02</v>
      </c>
      <c r="H174" s="166">
        <f t="shared" si="23"/>
        <v>1.1539999999999999</v>
      </c>
      <c r="I174" s="166">
        <f t="shared" si="23"/>
        <v>59.97</v>
      </c>
      <c r="J174" s="166">
        <f t="shared" si="23"/>
        <v>101.8</v>
      </c>
      <c r="K174" s="166">
        <f t="shared" si="23"/>
        <v>1.8879999999999999</v>
      </c>
      <c r="L174" s="166">
        <f t="shared" si="23"/>
        <v>1276.99</v>
      </c>
      <c r="M174" s="166">
        <f t="shared" si="23"/>
        <v>578.18099999999993</v>
      </c>
      <c r="N174" s="166">
        <f t="shared" si="23"/>
        <v>273.32</v>
      </c>
      <c r="O174" s="166">
        <f t="shared" si="23"/>
        <v>20.580000000000002</v>
      </c>
    </row>
    <row r="175" spans="1:15" x14ac:dyDescent="0.25">
      <c r="A175" s="186" t="s">
        <v>204</v>
      </c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8"/>
    </row>
    <row r="176" spans="1:15" x14ac:dyDescent="0.25">
      <c r="A176" s="195" t="s">
        <v>69</v>
      </c>
      <c r="B176" s="197" t="s">
        <v>70</v>
      </c>
      <c r="C176" s="195" t="s">
        <v>62</v>
      </c>
      <c r="D176" s="192" t="s">
        <v>71</v>
      </c>
      <c r="E176" s="193"/>
      <c r="F176" s="194"/>
      <c r="G176" s="134" t="s">
        <v>72</v>
      </c>
      <c r="H176" s="134"/>
      <c r="I176" s="192" t="s">
        <v>159</v>
      </c>
      <c r="J176" s="193"/>
      <c r="K176" s="193"/>
      <c r="L176" s="193"/>
      <c r="M176" s="193"/>
      <c r="N176" s="193"/>
      <c r="O176" s="194"/>
    </row>
    <row r="177" spans="1:15" x14ac:dyDescent="0.25">
      <c r="A177" s="196"/>
      <c r="B177" s="198"/>
      <c r="C177" s="196"/>
      <c r="D177" s="134" t="s">
        <v>16</v>
      </c>
      <c r="E177" s="134" t="s">
        <v>17</v>
      </c>
      <c r="F177" s="134" t="s">
        <v>18</v>
      </c>
      <c r="G177" s="134" t="s">
        <v>73</v>
      </c>
      <c r="H177" s="134" t="s">
        <v>74</v>
      </c>
      <c r="I177" s="134" t="s">
        <v>20</v>
      </c>
      <c r="J177" s="134" t="s">
        <v>21</v>
      </c>
      <c r="K177" s="134" t="s">
        <v>75</v>
      </c>
      <c r="L177" s="134" t="s">
        <v>76</v>
      </c>
      <c r="M177" s="134" t="s">
        <v>23</v>
      </c>
      <c r="N177" s="134" t="s">
        <v>24</v>
      </c>
      <c r="O177" s="134" t="s">
        <v>25</v>
      </c>
    </row>
    <row r="178" spans="1:15" x14ac:dyDescent="0.25">
      <c r="A178" s="28"/>
      <c r="B178" s="28" t="s">
        <v>77</v>
      </c>
      <c r="C178" s="28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</row>
    <row r="179" spans="1:15" x14ac:dyDescent="0.25">
      <c r="A179" s="117">
        <v>472</v>
      </c>
      <c r="B179" s="118" t="s">
        <v>133</v>
      </c>
      <c r="C179" s="119">
        <v>180</v>
      </c>
      <c r="D179" s="130">
        <v>3.95</v>
      </c>
      <c r="E179" s="130">
        <v>6.11</v>
      </c>
      <c r="F179" s="130">
        <v>26.46</v>
      </c>
      <c r="G179" s="130">
        <v>176.4</v>
      </c>
      <c r="H179" s="130">
        <v>0</v>
      </c>
      <c r="I179" s="130">
        <v>30.84</v>
      </c>
      <c r="J179" s="130">
        <v>0</v>
      </c>
      <c r="K179" s="130">
        <v>0</v>
      </c>
      <c r="L179" s="130">
        <v>51.07</v>
      </c>
      <c r="M179" s="130">
        <v>0</v>
      </c>
      <c r="N179" s="130">
        <v>39.4</v>
      </c>
      <c r="O179" s="130">
        <v>1.4</v>
      </c>
    </row>
    <row r="180" spans="1:15" x14ac:dyDescent="0.25">
      <c r="A180" s="117">
        <v>637</v>
      </c>
      <c r="B180" s="127" t="s">
        <v>217</v>
      </c>
      <c r="C180" s="111">
        <v>100</v>
      </c>
      <c r="D180" s="115">
        <v>16.88</v>
      </c>
      <c r="E180" s="115">
        <v>10.88</v>
      </c>
      <c r="F180" s="115">
        <v>0</v>
      </c>
      <c r="G180" s="115">
        <v>165</v>
      </c>
      <c r="H180" s="115">
        <v>0.11</v>
      </c>
      <c r="I180" s="115">
        <v>18.100000000000001</v>
      </c>
      <c r="J180" s="115">
        <v>0</v>
      </c>
      <c r="K180" s="115">
        <v>0</v>
      </c>
      <c r="L180" s="115">
        <v>26.04</v>
      </c>
      <c r="M180" s="115">
        <v>0</v>
      </c>
      <c r="N180" s="115">
        <v>0</v>
      </c>
      <c r="O180" s="115">
        <v>1.64</v>
      </c>
    </row>
    <row r="181" spans="1:15" x14ac:dyDescent="0.25">
      <c r="A181" s="169">
        <v>628</v>
      </c>
      <c r="B181" s="171" t="s">
        <v>131</v>
      </c>
      <c r="C181" s="111">
        <v>200</v>
      </c>
      <c r="D181" s="115">
        <v>0.2</v>
      </c>
      <c r="E181" s="115">
        <v>0.05</v>
      </c>
      <c r="F181" s="115">
        <v>13.6</v>
      </c>
      <c r="G181" s="115">
        <v>56</v>
      </c>
      <c r="H181" s="115">
        <v>0</v>
      </c>
      <c r="I181" s="115">
        <v>3.2</v>
      </c>
      <c r="J181" s="115">
        <v>0</v>
      </c>
      <c r="K181" s="115">
        <v>0</v>
      </c>
      <c r="L181" s="115">
        <v>7.35</v>
      </c>
      <c r="M181" s="115">
        <v>4</v>
      </c>
      <c r="N181" s="115">
        <v>5</v>
      </c>
      <c r="O181" s="115">
        <v>0.8</v>
      </c>
    </row>
    <row r="182" spans="1:15" x14ac:dyDescent="0.25">
      <c r="A182" s="117" t="s">
        <v>54</v>
      </c>
      <c r="B182" s="128" t="s">
        <v>81</v>
      </c>
      <c r="C182" s="119">
        <v>60</v>
      </c>
      <c r="D182" s="173">
        <v>6.4</v>
      </c>
      <c r="E182" s="173">
        <v>2.7</v>
      </c>
      <c r="F182" s="173">
        <v>26.1</v>
      </c>
      <c r="G182" s="173">
        <v>164.4</v>
      </c>
      <c r="H182" s="173">
        <v>0.247</v>
      </c>
      <c r="I182" s="173">
        <v>0.12</v>
      </c>
      <c r="J182" s="173">
        <v>0</v>
      </c>
      <c r="K182" s="173">
        <v>0.114</v>
      </c>
      <c r="L182" s="173">
        <v>75</v>
      </c>
      <c r="M182" s="173">
        <v>77.400000000000006</v>
      </c>
      <c r="N182" s="173">
        <v>24.6</v>
      </c>
      <c r="O182" s="173">
        <v>2.16</v>
      </c>
    </row>
    <row r="183" spans="1:15" x14ac:dyDescent="0.25">
      <c r="A183" s="117" t="s">
        <v>56</v>
      </c>
      <c r="B183" s="128" t="s">
        <v>78</v>
      </c>
      <c r="C183" s="119">
        <v>30</v>
      </c>
      <c r="D183" s="173">
        <v>1.9</v>
      </c>
      <c r="E183" s="173">
        <v>0.4</v>
      </c>
      <c r="F183" s="173">
        <v>9.4</v>
      </c>
      <c r="G183" s="173">
        <v>50.2</v>
      </c>
      <c r="H183" s="173">
        <v>0.05</v>
      </c>
      <c r="I183" s="173">
        <v>0</v>
      </c>
      <c r="J183" s="173">
        <v>0</v>
      </c>
      <c r="K183" s="173">
        <v>0.57499999999999996</v>
      </c>
      <c r="L183" s="173">
        <v>8.25</v>
      </c>
      <c r="M183" s="173">
        <v>48.5</v>
      </c>
      <c r="N183" s="173">
        <v>14.25</v>
      </c>
      <c r="O183" s="173">
        <v>1.125</v>
      </c>
    </row>
    <row r="184" spans="1:15" x14ac:dyDescent="0.25">
      <c r="A184" s="117" t="s">
        <v>160</v>
      </c>
      <c r="B184" s="114" t="s">
        <v>139</v>
      </c>
      <c r="C184" s="111">
        <v>200</v>
      </c>
      <c r="D184" s="115">
        <v>5.6</v>
      </c>
      <c r="E184" s="115">
        <v>6.38</v>
      </c>
      <c r="F184" s="115">
        <v>8.18</v>
      </c>
      <c r="G184" s="135">
        <v>112.24</v>
      </c>
      <c r="H184" s="115">
        <v>0.08</v>
      </c>
      <c r="I184" s="115">
        <v>1.4</v>
      </c>
      <c r="J184" s="115">
        <v>40</v>
      </c>
      <c r="K184" s="115">
        <v>0</v>
      </c>
      <c r="L184" s="115">
        <v>240</v>
      </c>
      <c r="M184" s="115">
        <v>180</v>
      </c>
      <c r="N184" s="115">
        <v>28</v>
      </c>
      <c r="O184" s="115">
        <v>0.2</v>
      </c>
    </row>
    <row r="185" spans="1:15" x14ac:dyDescent="0.25">
      <c r="A185" s="117"/>
      <c r="B185" s="94" t="s">
        <v>79</v>
      </c>
      <c r="C185" s="177">
        <f>C184+C183+C182+C181+C180+260</f>
        <v>850</v>
      </c>
      <c r="D185" s="178">
        <f t="shared" ref="D185:O185" si="24">D184+D183+D182+D181+D180+D179</f>
        <v>34.93</v>
      </c>
      <c r="E185" s="178">
        <f t="shared" si="24"/>
        <v>26.520000000000003</v>
      </c>
      <c r="F185" s="178">
        <f t="shared" si="24"/>
        <v>83.740000000000009</v>
      </c>
      <c r="G185" s="178">
        <f t="shared" si="24"/>
        <v>724.24</v>
      </c>
      <c r="H185" s="178">
        <f t="shared" si="24"/>
        <v>0.48699999999999999</v>
      </c>
      <c r="I185" s="178">
        <f t="shared" si="24"/>
        <v>53.66</v>
      </c>
      <c r="J185" s="178">
        <f t="shared" si="24"/>
        <v>40</v>
      </c>
      <c r="K185" s="178">
        <f t="shared" si="24"/>
        <v>0.68899999999999995</v>
      </c>
      <c r="L185" s="178">
        <f t="shared" si="24"/>
        <v>407.71000000000004</v>
      </c>
      <c r="M185" s="178">
        <f t="shared" si="24"/>
        <v>309.89999999999998</v>
      </c>
      <c r="N185" s="178">
        <f t="shared" si="24"/>
        <v>111.25</v>
      </c>
      <c r="O185" s="178">
        <f t="shared" si="24"/>
        <v>7.3249999999999993</v>
      </c>
    </row>
    <row r="186" spans="1:15" x14ac:dyDescent="0.25">
      <c r="A186" s="94"/>
      <c r="B186" s="94" t="s">
        <v>80</v>
      </c>
      <c r="C186" s="179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</row>
    <row r="187" spans="1:15" ht="31.5" x14ac:dyDescent="0.25">
      <c r="A187" s="117">
        <v>142</v>
      </c>
      <c r="B187" s="131" t="s">
        <v>152</v>
      </c>
      <c r="C187" s="119">
        <v>250</v>
      </c>
      <c r="D187" s="130">
        <v>7.11</v>
      </c>
      <c r="E187" s="130">
        <v>20.55</v>
      </c>
      <c r="F187" s="130">
        <v>44.97</v>
      </c>
      <c r="G187" s="130">
        <v>406.27</v>
      </c>
      <c r="H187" s="130">
        <v>0.18</v>
      </c>
      <c r="I187" s="130">
        <v>53.55</v>
      </c>
      <c r="J187" s="130">
        <v>0</v>
      </c>
      <c r="K187" s="130">
        <v>0</v>
      </c>
      <c r="L187" s="130">
        <v>119.09</v>
      </c>
      <c r="M187" s="130">
        <v>0</v>
      </c>
      <c r="N187" s="130">
        <v>0</v>
      </c>
      <c r="O187" s="130">
        <v>4.04</v>
      </c>
    </row>
    <row r="188" spans="1:15" x14ac:dyDescent="0.25">
      <c r="A188" s="117">
        <v>255</v>
      </c>
      <c r="B188" s="118" t="s">
        <v>142</v>
      </c>
      <c r="C188" s="119">
        <v>180</v>
      </c>
      <c r="D188" s="130">
        <v>5.4</v>
      </c>
      <c r="E188" s="130">
        <v>6.12</v>
      </c>
      <c r="F188" s="130">
        <v>31.23</v>
      </c>
      <c r="G188" s="130">
        <v>181.8</v>
      </c>
      <c r="H188" s="130">
        <v>0</v>
      </c>
      <c r="I188" s="130">
        <v>0</v>
      </c>
      <c r="J188" s="130">
        <v>0</v>
      </c>
      <c r="K188" s="130">
        <v>0</v>
      </c>
      <c r="L188" s="130">
        <v>21.6</v>
      </c>
      <c r="M188" s="130">
        <v>0</v>
      </c>
      <c r="N188" s="130">
        <v>90.6</v>
      </c>
      <c r="O188" s="130">
        <v>2.88</v>
      </c>
    </row>
    <row r="189" spans="1:15" x14ac:dyDescent="0.25">
      <c r="A189" s="117">
        <v>260</v>
      </c>
      <c r="B189" s="126" t="s">
        <v>157</v>
      </c>
      <c r="C189" s="119">
        <v>100</v>
      </c>
      <c r="D189" s="130">
        <v>16.8</v>
      </c>
      <c r="E189" s="130">
        <v>13.42</v>
      </c>
      <c r="F189" s="130">
        <v>5.5</v>
      </c>
      <c r="G189" s="130">
        <v>185.4</v>
      </c>
      <c r="H189" s="130">
        <v>0</v>
      </c>
      <c r="I189" s="130">
        <v>3.48</v>
      </c>
      <c r="J189" s="130">
        <v>0</v>
      </c>
      <c r="K189" s="130">
        <v>0</v>
      </c>
      <c r="L189" s="130">
        <v>15.94</v>
      </c>
      <c r="M189" s="130">
        <v>0</v>
      </c>
      <c r="N189" s="130">
        <v>5.64</v>
      </c>
      <c r="O189" s="130">
        <v>0.36</v>
      </c>
    </row>
    <row r="190" spans="1:15" x14ac:dyDescent="0.25">
      <c r="A190" s="169" t="s">
        <v>54</v>
      </c>
      <c r="B190" s="171" t="s">
        <v>129</v>
      </c>
      <c r="C190" s="111">
        <v>200</v>
      </c>
      <c r="D190" s="115">
        <v>1</v>
      </c>
      <c r="E190" s="115">
        <v>0.2</v>
      </c>
      <c r="F190" s="115">
        <v>20.2</v>
      </c>
      <c r="G190" s="115">
        <v>92</v>
      </c>
      <c r="H190" s="115">
        <v>0.02</v>
      </c>
      <c r="I190" s="115">
        <v>4</v>
      </c>
      <c r="J190" s="115">
        <v>0</v>
      </c>
      <c r="K190" s="115">
        <v>0.2</v>
      </c>
      <c r="L190" s="115">
        <v>14</v>
      </c>
      <c r="M190" s="115">
        <v>14</v>
      </c>
      <c r="N190" s="115">
        <v>8</v>
      </c>
      <c r="O190" s="115">
        <v>2.8</v>
      </c>
    </row>
    <row r="191" spans="1:15" x14ac:dyDescent="0.25">
      <c r="A191" s="169" t="s">
        <v>54</v>
      </c>
      <c r="B191" s="170" t="s">
        <v>81</v>
      </c>
      <c r="C191" s="119">
        <v>60</v>
      </c>
      <c r="D191" s="130">
        <v>6.4</v>
      </c>
      <c r="E191" s="130">
        <v>2.7</v>
      </c>
      <c r="F191" s="130">
        <v>26.1</v>
      </c>
      <c r="G191" s="130">
        <v>164.4</v>
      </c>
      <c r="H191" s="130">
        <v>0.247</v>
      </c>
      <c r="I191" s="130">
        <v>0.12</v>
      </c>
      <c r="J191" s="130">
        <v>0</v>
      </c>
      <c r="K191" s="130">
        <v>0.114</v>
      </c>
      <c r="L191" s="130">
        <v>75</v>
      </c>
      <c r="M191" s="130">
        <v>77.400000000000006</v>
      </c>
      <c r="N191" s="130">
        <v>24.6</v>
      </c>
      <c r="O191" s="130">
        <v>2.16</v>
      </c>
    </row>
    <row r="192" spans="1:15" x14ac:dyDescent="0.25">
      <c r="A192" s="169" t="s">
        <v>54</v>
      </c>
      <c r="B192" s="170" t="s">
        <v>78</v>
      </c>
      <c r="C192" s="119">
        <v>55</v>
      </c>
      <c r="D192" s="130">
        <v>4.22</v>
      </c>
      <c r="E192" s="130">
        <v>0.73</v>
      </c>
      <c r="F192" s="130">
        <v>20.72</v>
      </c>
      <c r="G192" s="130">
        <v>110.55</v>
      </c>
      <c r="H192" s="130">
        <v>0.12</v>
      </c>
      <c r="I192" s="130">
        <v>0</v>
      </c>
      <c r="J192" s="130">
        <v>0</v>
      </c>
      <c r="K192" s="130">
        <v>1.38</v>
      </c>
      <c r="L192" s="130">
        <v>19.8</v>
      </c>
      <c r="M192" s="130">
        <v>116.4</v>
      </c>
      <c r="N192" s="130">
        <v>34.200000000000003</v>
      </c>
      <c r="O192" s="130">
        <v>2.7</v>
      </c>
    </row>
    <row r="193" spans="1:15" x14ac:dyDescent="0.25">
      <c r="A193" s="110"/>
      <c r="B193" s="28" t="s">
        <v>83</v>
      </c>
      <c r="C193" s="123">
        <f>SUM(C187:C192)</f>
        <v>845</v>
      </c>
      <c r="D193" s="123">
        <f t="shared" ref="D193:O193" si="25">SUM(D187:D192)</f>
        <v>40.93</v>
      </c>
      <c r="E193" s="123">
        <f t="shared" si="25"/>
        <v>43.720000000000006</v>
      </c>
      <c r="F193" s="123">
        <f t="shared" si="25"/>
        <v>148.72</v>
      </c>
      <c r="G193" s="123">
        <f t="shared" si="25"/>
        <v>1140.4199999999998</v>
      </c>
      <c r="H193" s="123">
        <f t="shared" si="25"/>
        <v>0.56699999999999995</v>
      </c>
      <c r="I193" s="123">
        <f t="shared" si="25"/>
        <v>61.149999999999991</v>
      </c>
      <c r="J193" s="123">
        <f t="shared" si="25"/>
        <v>0</v>
      </c>
      <c r="K193" s="123">
        <f t="shared" si="25"/>
        <v>1.694</v>
      </c>
      <c r="L193" s="123">
        <f t="shared" si="25"/>
        <v>265.43</v>
      </c>
      <c r="M193" s="123">
        <f t="shared" si="25"/>
        <v>207.8</v>
      </c>
      <c r="N193" s="123">
        <f t="shared" si="25"/>
        <v>163.04000000000002</v>
      </c>
      <c r="O193" s="123">
        <f t="shared" si="25"/>
        <v>14.940000000000001</v>
      </c>
    </row>
    <row r="194" spans="1:15" x14ac:dyDescent="0.25">
      <c r="A194" s="28"/>
      <c r="B194" s="28" t="s">
        <v>149</v>
      </c>
      <c r="C194" s="123">
        <f t="shared" ref="C194:O194" si="26">C193+C185</f>
        <v>1695</v>
      </c>
      <c r="D194" s="123">
        <f t="shared" si="26"/>
        <v>75.86</v>
      </c>
      <c r="E194" s="123">
        <f t="shared" si="26"/>
        <v>70.240000000000009</v>
      </c>
      <c r="F194" s="123">
        <f t="shared" si="26"/>
        <v>232.46</v>
      </c>
      <c r="G194" s="123">
        <f t="shared" si="26"/>
        <v>1864.6599999999999</v>
      </c>
      <c r="H194" s="123">
        <f t="shared" si="26"/>
        <v>1.0539999999999998</v>
      </c>
      <c r="I194" s="123">
        <f t="shared" si="26"/>
        <v>114.80999999999999</v>
      </c>
      <c r="J194" s="123">
        <f t="shared" si="26"/>
        <v>40</v>
      </c>
      <c r="K194" s="123">
        <f t="shared" si="26"/>
        <v>2.383</v>
      </c>
      <c r="L194" s="123">
        <f t="shared" si="26"/>
        <v>673.1400000000001</v>
      </c>
      <c r="M194" s="123">
        <f t="shared" si="26"/>
        <v>517.70000000000005</v>
      </c>
      <c r="N194" s="123">
        <f t="shared" si="26"/>
        <v>274.29000000000002</v>
      </c>
      <c r="O194" s="123">
        <f t="shared" si="26"/>
        <v>22.265000000000001</v>
      </c>
    </row>
    <row r="195" spans="1:15" x14ac:dyDescent="0.25">
      <c r="A195" s="186" t="s">
        <v>205</v>
      </c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8"/>
    </row>
    <row r="196" spans="1:15" x14ac:dyDescent="0.25">
      <c r="A196" s="195" t="s">
        <v>69</v>
      </c>
      <c r="B196" s="197" t="s">
        <v>70</v>
      </c>
      <c r="C196" s="195" t="s">
        <v>62</v>
      </c>
      <c r="D196" s="192" t="s">
        <v>71</v>
      </c>
      <c r="E196" s="193"/>
      <c r="F196" s="194"/>
      <c r="G196" s="134" t="s">
        <v>72</v>
      </c>
      <c r="H196" s="134"/>
      <c r="I196" s="192" t="s">
        <v>159</v>
      </c>
      <c r="J196" s="193"/>
      <c r="K196" s="193"/>
      <c r="L196" s="193"/>
      <c r="M196" s="193"/>
      <c r="N196" s="193"/>
      <c r="O196" s="194"/>
    </row>
    <row r="197" spans="1:15" x14ac:dyDescent="0.25">
      <c r="A197" s="196"/>
      <c r="B197" s="198"/>
      <c r="C197" s="196"/>
      <c r="D197" s="134" t="s">
        <v>16</v>
      </c>
      <c r="E197" s="134" t="s">
        <v>17</v>
      </c>
      <c r="F197" s="134" t="s">
        <v>18</v>
      </c>
      <c r="G197" s="134" t="s">
        <v>73</v>
      </c>
      <c r="H197" s="134" t="s">
        <v>74</v>
      </c>
      <c r="I197" s="134" t="s">
        <v>20</v>
      </c>
      <c r="J197" s="134" t="s">
        <v>21</v>
      </c>
      <c r="K197" s="134" t="s">
        <v>75</v>
      </c>
      <c r="L197" s="134" t="s">
        <v>76</v>
      </c>
      <c r="M197" s="134" t="s">
        <v>23</v>
      </c>
      <c r="N197" s="134" t="s">
        <v>24</v>
      </c>
      <c r="O197" s="134" t="s">
        <v>25</v>
      </c>
    </row>
    <row r="198" spans="1:15" x14ac:dyDescent="0.25">
      <c r="A198" s="110"/>
      <c r="B198" s="28" t="s">
        <v>77</v>
      </c>
      <c r="C198" s="28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</row>
    <row r="199" spans="1:15" x14ac:dyDescent="0.25">
      <c r="A199" s="169">
        <v>449</v>
      </c>
      <c r="B199" s="170" t="s">
        <v>57</v>
      </c>
      <c r="C199" s="119">
        <v>250</v>
      </c>
      <c r="D199" s="130">
        <v>21</v>
      </c>
      <c r="E199" s="130">
        <v>20.62</v>
      </c>
      <c r="F199" s="130">
        <v>49.39</v>
      </c>
      <c r="G199" s="130">
        <v>491</v>
      </c>
      <c r="H199" s="130">
        <v>0</v>
      </c>
      <c r="I199" s="130">
        <v>11.67</v>
      </c>
      <c r="J199" s="130">
        <v>0</v>
      </c>
      <c r="K199" s="130">
        <v>0</v>
      </c>
      <c r="L199" s="130">
        <v>42.99</v>
      </c>
      <c r="M199" s="130">
        <v>0</v>
      </c>
      <c r="N199" s="130">
        <v>49.16</v>
      </c>
      <c r="O199" s="130">
        <v>2.2599999999999998</v>
      </c>
    </row>
    <row r="200" spans="1:15" ht="31.5" x14ac:dyDescent="0.25">
      <c r="A200" s="169">
        <v>71</v>
      </c>
      <c r="B200" s="171" t="s">
        <v>173</v>
      </c>
      <c r="C200" s="119">
        <v>100</v>
      </c>
      <c r="D200" s="130">
        <v>1.1599999999999999</v>
      </c>
      <c r="E200" s="130">
        <v>0.16</v>
      </c>
      <c r="F200" s="130">
        <v>5.17</v>
      </c>
      <c r="G200" s="130">
        <v>24</v>
      </c>
      <c r="H200" s="130">
        <v>0.06</v>
      </c>
      <c r="I200" s="130">
        <v>25</v>
      </c>
      <c r="J200" s="130">
        <v>42</v>
      </c>
      <c r="K200" s="130">
        <v>0.47</v>
      </c>
      <c r="L200" s="130">
        <v>10</v>
      </c>
      <c r="M200" s="130">
        <v>24</v>
      </c>
      <c r="N200" s="130">
        <v>11</v>
      </c>
      <c r="O200" s="130">
        <v>0.9</v>
      </c>
    </row>
    <row r="201" spans="1:15" x14ac:dyDescent="0.25">
      <c r="A201" s="169">
        <v>70</v>
      </c>
      <c r="B201" s="171" t="s">
        <v>172</v>
      </c>
      <c r="C201" s="119">
        <v>100</v>
      </c>
      <c r="D201" s="130">
        <v>1.1599999999999999</v>
      </c>
      <c r="E201" s="130">
        <v>0.16</v>
      </c>
      <c r="F201" s="130">
        <v>5.17</v>
      </c>
      <c r="G201" s="130">
        <v>24</v>
      </c>
      <c r="H201" s="130">
        <v>0.06</v>
      </c>
      <c r="I201" s="130">
        <v>25</v>
      </c>
      <c r="J201" s="130">
        <v>42</v>
      </c>
      <c r="K201" s="130">
        <v>0.47</v>
      </c>
      <c r="L201" s="130">
        <v>10</v>
      </c>
      <c r="M201" s="130">
        <v>24</v>
      </c>
      <c r="N201" s="130">
        <v>11</v>
      </c>
      <c r="O201" s="130">
        <v>0.9</v>
      </c>
    </row>
    <row r="202" spans="1:15" x14ac:dyDescent="0.25">
      <c r="A202" s="169">
        <v>628</v>
      </c>
      <c r="B202" s="171" t="s">
        <v>131</v>
      </c>
      <c r="C202" s="111">
        <v>200</v>
      </c>
      <c r="D202" s="115">
        <v>0.2</v>
      </c>
      <c r="E202" s="115">
        <v>0.05</v>
      </c>
      <c r="F202" s="115">
        <v>13.6</v>
      </c>
      <c r="G202" s="115">
        <v>56</v>
      </c>
      <c r="H202" s="115">
        <v>0</v>
      </c>
      <c r="I202" s="115">
        <v>3.2</v>
      </c>
      <c r="J202" s="115">
        <v>0</v>
      </c>
      <c r="K202" s="115">
        <v>0</v>
      </c>
      <c r="L202" s="115">
        <v>7.35</v>
      </c>
      <c r="M202" s="115">
        <v>4</v>
      </c>
      <c r="N202" s="115">
        <v>5</v>
      </c>
      <c r="O202" s="115">
        <v>0.8</v>
      </c>
    </row>
    <row r="203" spans="1:15" x14ac:dyDescent="0.25">
      <c r="A203" s="169" t="s">
        <v>54</v>
      </c>
      <c r="B203" s="170" t="s">
        <v>81</v>
      </c>
      <c r="C203" s="119">
        <v>60</v>
      </c>
      <c r="D203" s="130">
        <v>6.4</v>
      </c>
      <c r="E203" s="130">
        <v>2.7</v>
      </c>
      <c r="F203" s="130">
        <v>26.1</v>
      </c>
      <c r="G203" s="130">
        <v>164.4</v>
      </c>
      <c r="H203" s="130">
        <v>0.247</v>
      </c>
      <c r="I203" s="130">
        <v>0.12</v>
      </c>
      <c r="J203" s="130">
        <v>0</v>
      </c>
      <c r="K203" s="130">
        <v>0.114</v>
      </c>
      <c r="L203" s="130">
        <v>75</v>
      </c>
      <c r="M203" s="130">
        <v>77.400000000000006</v>
      </c>
      <c r="N203" s="130">
        <v>24.6</v>
      </c>
      <c r="O203" s="130">
        <v>2.16</v>
      </c>
    </row>
    <row r="204" spans="1:15" x14ac:dyDescent="0.25">
      <c r="A204" s="169" t="s">
        <v>56</v>
      </c>
      <c r="B204" s="170" t="s">
        <v>78</v>
      </c>
      <c r="C204" s="119">
        <v>30</v>
      </c>
      <c r="D204" s="130">
        <v>1.9</v>
      </c>
      <c r="E204" s="130">
        <v>0.4</v>
      </c>
      <c r="F204" s="130">
        <v>9.4</v>
      </c>
      <c r="G204" s="130">
        <v>50.2</v>
      </c>
      <c r="H204" s="130">
        <v>0.05</v>
      </c>
      <c r="I204" s="130">
        <v>0</v>
      </c>
      <c r="J204" s="130">
        <v>0</v>
      </c>
      <c r="K204" s="130">
        <v>0.57499999999999996</v>
      </c>
      <c r="L204" s="130">
        <v>8.25</v>
      </c>
      <c r="M204" s="130">
        <v>48.5</v>
      </c>
      <c r="N204" s="130">
        <v>14.25</v>
      </c>
      <c r="O204" s="130">
        <v>1.125</v>
      </c>
    </row>
    <row r="205" spans="1:15" x14ac:dyDescent="0.25">
      <c r="A205" s="117" t="s">
        <v>54</v>
      </c>
      <c r="B205" s="114" t="s">
        <v>180</v>
      </c>
      <c r="C205" s="111">
        <v>25</v>
      </c>
      <c r="D205" s="115">
        <v>0.74</v>
      </c>
      <c r="E205" s="115">
        <v>2.66</v>
      </c>
      <c r="F205" s="115">
        <v>23.05</v>
      </c>
      <c r="G205" s="135">
        <v>11.58</v>
      </c>
      <c r="H205" s="115">
        <v>0.03</v>
      </c>
      <c r="I205" s="115">
        <v>0.04</v>
      </c>
      <c r="J205" s="115">
        <v>0</v>
      </c>
      <c r="K205" s="115">
        <v>4.0999999999999996</v>
      </c>
      <c r="L205" s="115">
        <v>0.27</v>
      </c>
      <c r="M205" s="115">
        <v>1.25</v>
      </c>
      <c r="N205" s="115">
        <v>4.8</v>
      </c>
      <c r="O205" s="115">
        <v>39</v>
      </c>
    </row>
    <row r="206" spans="1:15" x14ac:dyDescent="0.25">
      <c r="A206" s="169"/>
      <c r="B206" s="121" t="s">
        <v>79</v>
      </c>
      <c r="C206" s="123">
        <f t="shared" ref="C206:O206" si="27">C205+C204+C203+C202+C199</f>
        <v>565</v>
      </c>
      <c r="D206" s="123">
        <f t="shared" si="27"/>
        <v>30.24</v>
      </c>
      <c r="E206" s="123">
        <f t="shared" si="27"/>
        <v>26.43</v>
      </c>
      <c r="F206" s="123">
        <f t="shared" si="27"/>
        <v>121.54</v>
      </c>
      <c r="G206" s="123">
        <f t="shared" si="27"/>
        <v>773.18000000000006</v>
      </c>
      <c r="H206" s="123">
        <f t="shared" si="27"/>
        <v>0.32700000000000001</v>
      </c>
      <c r="I206" s="123">
        <f t="shared" si="27"/>
        <v>15.030000000000001</v>
      </c>
      <c r="J206" s="123">
        <f t="shared" si="27"/>
        <v>0</v>
      </c>
      <c r="K206" s="123">
        <f t="shared" si="27"/>
        <v>4.7889999999999997</v>
      </c>
      <c r="L206" s="123">
        <f t="shared" si="27"/>
        <v>133.85999999999999</v>
      </c>
      <c r="M206" s="123">
        <f t="shared" si="27"/>
        <v>131.15</v>
      </c>
      <c r="N206" s="123">
        <f t="shared" si="27"/>
        <v>97.81</v>
      </c>
      <c r="O206" s="123">
        <f t="shared" si="27"/>
        <v>45.344999999999992</v>
      </c>
    </row>
    <row r="207" spans="1:15" x14ac:dyDescent="0.25">
      <c r="A207" s="169"/>
      <c r="B207" s="121" t="s">
        <v>80</v>
      </c>
      <c r="C207" s="122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</row>
    <row r="208" spans="1:15" ht="31.5" x14ac:dyDescent="0.25">
      <c r="A208" s="117">
        <v>156</v>
      </c>
      <c r="B208" s="118" t="s">
        <v>134</v>
      </c>
      <c r="C208" s="119">
        <v>250</v>
      </c>
      <c r="D208" s="130">
        <v>4.67</v>
      </c>
      <c r="E208" s="130">
        <v>8.01</v>
      </c>
      <c r="F208" s="130">
        <v>13.27</v>
      </c>
      <c r="G208" s="130">
        <v>133.19999999999999</v>
      </c>
      <c r="H208" s="130">
        <v>0</v>
      </c>
      <c r="I208" s="130">
        <v>27.33</v>
      </c>
      <c r="J208" s="130">
        <v>0</v>
      </c>
      <c r="K208" s="130">
        <v>0</v>
      </c>
      <c r="L208" s="130">
        <v>38.380000000000003</v>
      </c>
      <c r="M208" s="130">
        <v>0</v>
      </c>
      <c r="N208" s="130">
        <v>0</v>
      </c>
      <c r="O208" s="130">
        <v>0.87</v>
      </c>
    </row>
    <row r="209" spans="1:15" x14ac:dyDescent="0.25">
      <c r="A209" s="117">
        <v>185</v>
      </c>
      <c r="B209" s="128" t="s">
        <v>176</v>
      </c>
      <c r="C209" s="119">
        <v>130</v>
      </c>
      <c r="D209" s="130">
        <v>18.149999999999999</v>
      </c>
      <c r="E209" s="130">
        <v>10.039999999999999</v>
      </c>
      <c r="F209" s="130">
        <v>9.4</v>
      </c>
      <c r="G209" s="130">
        <v>200</v>
      </c>
      <c r="H209" s="130">
        <v>0</v>
      </c>
      <c r="I209" s="130">
        <v>11.88</v>
      </c>
      <c r="J209" s="130">
        <v>0</v>
      </c>
      <c r="K209" s="130">
        <v>0</v>
      </c>
      <c r="L209" s="130">
        <v>108.6</v>
      </c>
      <c r="M209" s="130">
        <v>0</v>
      </c>
      <c r="N209" s="130">
        <v>116.1</v>
      </c>
      <c r="O209" s="130">
        <v>2.6</v>
      </c>
    </row>
    <row r="210" spans="1:15" x14ac:dyDescent="0.25">
      <c r="A210" s="117">
        <v>472</v>
      </c>
      <c r="B210" s="118" t="s">
        <v>133</v>
      </c>
      <c r="C210" s="119">
        <v>180</v>
      </c>
      <c r="D210" s="130">
        <v>3.95</v>
      </c>
      <c r="E210" s="130">
        <v>6.11</v>
      </c>
      <c r="F210" s="130">
        <v>26.46</v>
      </c>
      <c r="G210" s="130">
        <v>176.4</v>
      </c>
      <c r="H210" s="130">
        <v>0</v>
      </c>
      <c r="I210" s="130">
        <v>30.84</v>
      </c>
      <c r="J210" s="130">
        <v>0</v>
      </c>
      <c r="K210" s="130">
        <v>0</v>
      </c>
      <c r="L210" s="130">
        <v>51.07</v>
      </c>
      <c r="M210" s="130">
        <v>0</v>
      </c>
      <c r="N210" s="130">
        <v>39.4</v>
      </c>
      <c r="O210" s="130">
        <v>1.4</v>
      </c>
    </row>
    <row r="211" spans="1:15" x14ac:dyDescent="0.25">
      <c r="A211" s="169">
        <v>348</v>
      </c>
      <c r="B211" s="172" t="s">
        <v>151</v>
      </c>
      <c r="C211" s="119">
        <v>200</v>
      </c>
      <c r="D211" s="115">
        <v>1.04</v>
      </c>
      <c r="E211" s="115">
        <v>0</v>
      </c>
      <c r="F211" s="115">
        <v>30.96</v>
      </c>
      <c r="G211" s="115">
        <v>95</v>
      </c>
      <c r="H211" s="115">
        <v>0.03</v>
      </c>
      <c r="I211" s="115">
        <v>0.8</v>
      </c>
      <c r="J211" s="115">
        <v>0</v>
      </c>
      <c r="K211" s="115">
        <v>0</v>
      </c>
      <c r="L211" s="115">
        <v>32.4</v>
      </c>
      <c r="M211" s="115">
        <v>19</v>
      </c>
      <c r="N211" s="115">
        <v>21</v>
      </c>
      <c r="O211" s="115">
        <v>0.7</v>
      </c>
    </row>
    <row r="212" spans="1:15" x14ac:dyDescent="0.25">
      <c r="A212" s="169" t="s">
        <v>54</v>
      </c>
      <c r="B212" s="170" t="s">
        <v>81</v>
      </c>
      <c r="C212" s="119">
        <v>60</v>
      </c>
      <c r="D212" s="130">
        <v>6.4</v>
      </c>
      <c r="E212" s="130">
        <v>2.7</v>
      </c>
      <c r="F212" s="130">
        <v>26.1</v>
      </c>
      <c r="G212" s="130">
        <v>164.4</v>
      </c>
      <c r="H212" s="130">
        <v>0.247</v>
      </c>
      <c r="I212" s="130">
        <v>0.12</v>
      </c>
      <c r="J212" s="130">
        <v>0</v>
      </c>
      <c r="K212" s="130">
        <v>0.114</v>
      </c>
      <c r="L212" s="130">
        <v>75</v>
      </c>
      <c r="M212" s="130">
        <v>77.400000000000006</v>
      </c>
      <c r="N212" s="130">
        <v>24.6</v>
      </c>
      <c r="O212" s="130">
        <v>2.16</v>
      </c>
    </row>
    <row r="213" spans="1:15" x14ac:dyDescent="0.25">
      <c r="A213" s="169" t="s">
        <v>54</v>
      </c>
      <c r="B213" s="170" t="s">
        <v>78</v>
      </c>
      <c r="C213" s="119">
        <v>55</v>
      </c>
      <c r="D213" s="130">
        <v>4.22</v>
      </c>
      <c r="E213" s="130">
        <v>0.73</v>
      </c>
      <c r="F213" s="130">
        <v>20.72</v>
      </c>
      <c r="G213" s="130">
        <v>110.55</v>
      </c>
      <c r="H213" s="130">
        <v>0.12</v>
      </c>
      <c r="I213" s="130">
        <v>0</v>
      </c>
      <c r="J213" s="130">
        <v>0</v>
      </c>
      <c r="K213" s="130">
        <v>1.38</v>
      </c>
      <c r="L213" s="130">
        <v>19.8</v>
      </c>
      <c r="M213" s="130">
        <v>116.4</v>
      </c>
      <c r="N213" s="130">
        <v>34.200000000000003</v>
      </c>
      <c r="O213" s="130">
        <v>2.7</v>
      </c>
    </row>
    <row r="214" spans="1:15" x14ac:dyDescent="0.25">
      <c r="A214" s="110"/>
      <c r="B214" s="28" t="s">
        <v>83</v>
      </c>
      <c r="C214" s="123">
        <f>SUM(C208:C213)</f>
        <v>875</v>
      </c>
      <c r="D214" s="123">
        <f>SUM(D208:D213)</f>
        <v>38.43</v>
      </c>
      <c r="E214" s="123">
        <f t="shared" ref="E214:O214" si="28">SUM(E208:E213)</f>
        <v>27.589999999999996</v>
      </c>
      <c r="F214" s="123">
        <f t="shared" si="28"/>
        <v>126.91</v>
      </c>
      <c r="G214" s="123">
        <f t="shared" si="28"/>
        <v>879.55</v>
      </c>
      <c r="H214" s="123">
        <f t="shared" si="28"/>
        <v>0.39700000000000002</v>
      </c>
      <c r="I214" s="123">
        <f t="shared" si="28"/>
        <v>70.97</v>
      </c>
      <c r="J214" s="123">
        <f t="shared" si="28"/>
        <v>0</v>
      </c>
      <c r="K214" s="123">
        <f t="shared" si="28"/>
        <v>1.494</v>
      </c>
      <c r="L214" s="123">
        <f t="shared" si="28"/>
        <v>325.25</v>
      </c>
      <c r="M214" s="123">
        <f t="shared" si="28"/>
        <v>212.8</v>
      </c>
      <c r="N214" s="123">
        <f t="shared" si="28"/>
        <v>235.3</v>
      </c>
      <c r="O214" s="123">
        <f t="shared" si="28"/>
        <v>10.43</v>
      </c>
    </row>
    <row r="215" spans="1:15" x14ac:dyDescent="0.25">
      <c r="A215" s="110"/>
      <c r="B215" s="28" t="s">
        <v>149</v>
      </c>
      <c r="C215" s="123">
        <f t="shared" ref="C215:O215" si="29">C214+C206</f>
        <v>1440</v>
      </c>
      <c r="D215" s="166">
        <f t="shared" si="29"/>
        <v>68.67</v>
      </c>
      <c r="E215" s="166">
        <f t="shared" si="29"/>
        <v>54.019999999999996</v>
      </c>
      <c r="F215" s="166">
        <f t="shared" si="29"/>
        <v>248.45</v>
      </c>
      <c r="G215" s="166">
        <f t="shared" si="29"/>
        <v>1652.73</v>
      </c>
      <c r="H215" s="166">
        <f t="shared" si="29"/>
        <v>0.72399999999999998</v>
      </c>
      <c r="I215" s="166">
        <f t="shared" si="29"/>
        <v>86</v>
      </c>
      <c r="J215" s="166">
        <f t="shared" si="29"/>
        <v>0</v>
      </c>
      <c r="K215" s="166">
        <f t="shared" si="29"/>
        <v>6.2829999999999995</v>
      </c>
      <c r="L215" s="166">
        <f t="shared" si="29"/>
        <v>459.11</v>
      </c>
      <c r="M215" s="166">
        <f t="shared" si="29"/>
        <v>343.95000000000005</v>
      </c>
      <c r="N215" s="166">
        <f t="shared" si="29"/>
        <v>333.11</v>
      </c>
      <c r="O215" s="166">
        <f t="shared" si="29"/>
        <v>55.774999999999991</v>
      </c>
    </row>
    <row r="216" spans="1:15" x14ac:dyDescent="0.25">
      <c r="A216" s="108"/>
      <c r="B216" s="71" t="s">
        <v>177</v>
      </c>
      <c r="C216" s="31"/>
      <c r="D216" s="185">
        <f t="shared" ref="D216:O216" si="30">D215+D194+D174+D152+D130+D108+D87+D64+D44+D22</f>
        <v>715.34</v>
      </c>
      <c r="E216" s="185">
        <f t="shared" si="30"/>
        <v>623.52</v>
      </c>
      <c r="F216" s="185">
        <f t="shared" si="30"/>
        <v>2531.1800000000003</v>
      </c>
      <c r="G216" s="185">
        <f t="shared" si="30"/>
        <v>18164</v>
      </c>
      <c r="H216" s="115">
        <f t="shared" si="30"/>
        <v>10.527000000000001</v>
      </c>
      <c r="I216" s="115">
        <f t="shared" si="30"/>
        <v>1440.3520000000001</v>
      </c>
      <c r="J216" s="115">
        <f t="shared" si="30"/>
        <v>909.24</v>
      </c>
      <c r="K216" s="115">
        <f t="shared" si="30"/>
        <v>32.119999999999997</v>
      </c>
      <c r="L216" s="115">
        <f t="shared" si="30"/>
        <v>7840.7199999999984</v>
      </c>
      <c r="M216" s="115">
        <f t="shared" si="30"/>
        <v>4961.6919999999991</v>
      </c>
      <c r="N216" s="115">
        <f t="shared" si="30"/>
        <v>3023.6</v>
      </c>
      <c r="O216" s="115">
        <f t="shared" si="30"/>
        <v>264.91499999999996</v>
      </c>
    </row>
    <row r="217" spans="1:15" x14ac:dyDescent="0.25">
      <c r="A217" s="108"/>
      <c r="B217" s="71" t="s">
        <v>228</v>
      </c>
      <c r="C217" s="31"/>
      <c r="D217" s="115">
        <f>D216/10</f>
        <v>71.534000000000006</v>
      </c>
      <c r="E217" s="115">
        <f t="shared" ref="E217:G217" si="31">E216/10</f>
        <v>62.351999999999997</v>
      </c>
      <c r="F217" s="115">
        <f t="shared" si="31"/>
        <v>253.11800000000002</v>
      </c>
      <c r="G217" s="115">
        <f t="shared" si="31"/>
        <v>1816.4</v>
      </c>
      <c r="H217" s="115"/>
      <c r="I217" s="115"/>
      <c r="J217" s="115"/>
      <c r="K217" s="115"/>
      <c r="L217" s="115"/>
      <c r="M217" s="115"/>
      <c r="N217" s="115"/>
      <c r="O217" s="115"/>
    </row>
    <row r="218" spans="1:15" x14ac:dyDescent="0.25">
      <c r="A218" s="144"/>
      <c r="B218" s="146"/>
      <c r="C218" s="147"/>
      <c r="D218" s="109" t="s">
        <v>16</v>
      </c>
      <c r="E218" s="109" t="s">
        <v>17</v>
      </c>
      <c r="F218" s="109" t="s">
        <v>18</v>
      </c>
      <c r="G218" s="109" t="s">
        <v>73</v>
      </c>
      <c r="H218" s="148"/>
      <c r="I218" s="148"/>
      <c r="J218" s="148"/>
      <c r="K218" s="148"/>
      <c r="L218" s="148"/>
      <c r="M218" s="148"/>
      <c r="N218" s="148"/>
      <c r="O218" s="148"/>
    </row>
    <row r="219" spans="1:15" x14ac:dyDescent="0.25">
      <c r="A219" s="149"/>
      <c r="B219" s="150"/>
      <c r="C219" s="151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</row>
    <row r="220" spans="1:15" x14ac:dyDescent="0.25">
      <c r="A220" s="153"/>
      <c r="B220" s="154"/>
      <c r="C220" s="155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</row>
    <row r="221" spans="1:15" x14ac:dyDescent="0.25">
      <c r="A221" s="149"/>
      <c r="B221" s="150"/>
      <c r="C221" s="151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</row>
    <row r="222" spans="1:15" x14ac:dyDescent="0.25">
      <c r="A222" s="149"/>
      <c r="B222" s="150"/>
      <c r="C222" s="151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</row>
  </sheetData>
  <autoFilter ref="A2:O194">
    <filterColumn colId="3" showButton="0"/>
    <filterColumn colId="4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60">
    <mergeCell ref="A195:O195"/>
    <mergeCell ref="A196:A197"/>
    <mergeCell ref="B196:B197"/>
    <mergeCell ref="C196:C197"/>
    <mergeCell ref="D196:F196"/>
    <mergeCell ref="I196:O196"/>
    <mergeCell ref="A109:O109"/>
    <mergeCell ref="A110:A111"/>
    <mergeCell ref="B110:B111"/>
    <mergeCell ref="C110:C111"/>
    <mergeCell ref="D110:F110"/>
    <mergeCell ref="I110:O110"/>
    <mergeCell ref="A175:O175"/>
    <mergeCell ref="A176:A177"/>
    <mergeCell ref="B176:B177"/>
    <mergeCell ref="C176:C177"/>
    <mergeCell ref="D176:F176"/>
    <mergeCell ref="I176:O176"/>
    <mergeCell ref="A153:O153"/>
    <mergeCell ref="A154:A155"/>
    <mergeCell ref="B154:B155"/>
    <mergeCell ref="C154:C155"/>
    <mergeCell ref="D154:F154"/>
    <mergeCell ref="I154:O154"/>
    <mergeCell ref="A131:O131"/>
    <mergeCell ref="A132:A133"/>
    <mergeCell ref="B132:B133"/>
    <mergeCell ref="C132:C133"/>
    <mergeCell ref="D132:F132"/>
    <mergeCell ref="I132:O132"/>
    <mergeCell ref="A88:O88"/>
    <mergeCell ref="A89:A90"/>
    <mergeCell ref="B89:B90"/>
    <mergeCell ref="C89:C90"/>
    <mergeCell ref="D89:F89"/>
    <mergeCell ref="I89:O89"/>
    <mergeCell ref="A65:O65"/>
    <mergeCell ref="A66:A67"/>
    <mergeCell ref="B66:B67"/>
    <mergeCell ref="C66:C67"/>
    <mergeCell ref="D66:F66"/>
    <mergeCell ref="I66:O66"/>
    <mergeCell ref="A45:O45"/>
    <mergeCell ref="A46:A47"/>
    <mergeCell ref="B46:B47"/>
    <mergeCell ref="C46:C47"/>
    <mergeCell ref="D46:F46"/>
    <mergeCell ref="I46:O46"/>
    <mergeCell ref="A23:O23"/>
    <mergeCell ref="A24:A25"/>
    <mergeCell ref="B24:B25"/>
    <mergeCell ref="C24:C25"/>
    <mergeCell ref="D24:F24"/>
    <mergeCell ref="I24:O24"/>
    <mergeCell ref="A1:O1"/>
    <mergeCell ref="A2:A3"/>
    <mergeCell ref="B2:B3"/>
    <mergeCell ref="C2:C3"/>
    <mergeCell ref="D2:F2"/>
    <mergeCell ref="I2:O2"/>
  </mergeCells>
  <pageMargins left="0.70866141732283472" right="0.70866141732283472" top="0.74803149606299213" bottom="0.74803149606299213" header="0.31496062992125984" footer="0.31496062992125984"/>
  <pageSetup paperSize="9" scale="81" fitToHeight="12" orientation="landscape" r:id="rId1"/>
  <headerFooter alignWithMargins="0"/>
  <rowBreaks count="9" manualBreakCount="9">
    <brk id="22" max="14" man="1"/>
    <brk id="44" max="14" man="1"/>
    <brk id="64" max="14" man="1"/>
    <brk id="87" max="14" man="1"/>
    <brk id="108" max="14" man="1"/>
    <brk id="130" max="14" man="1"/>
    <brk id="152" max="14" man="1"/>
    <brk id="174" max="14" man="1"/>
    <brk id="19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Q353"/>
  <sheetViews>
    <sheetView view="pageBreakPreview" topLeftCell="A295" workbookViewId="0">
      <selection activeCell="D151" sqref="D151"/>
    </sheetView>
  </sheetViews>
  <sheetFormatPr defaultColWidth="9.140625" defaultRowHeight="15" x14ac:dyDescent="0.25"/>
  <cols>
    <col min="1" max="1" width="10.85546875" style="20" customWidth="1"/>
    <col min="2" max="2" width="36.5703125" style="20" customWidth="1"/>
    <col min="3" max="3" width="7.7109375" style="40" customWidth="1"/>
    <col min="4" max="4" width="7.5703125" style="40" customWidth="1"/>
    <col min="5" max="5" width="7.140625" style="40" customWidth="1"/>
    <col min="6" max="6" width="8.5703125" style="40" customWidth="1"/>
    <col min="7" max="7" width="11.140625" style="40" customWidth="1"/>
    <col min="8" max="8" width="6.42578125" style="40" customWidth="1"/>
    <col min="9" max="9" width="7" style="40" customWidth="1"/>
    <col min="10" max="10" width="8.28515625" style="40" customWidth="1"/>
    <col min="11" max="11" width="8.85546875" style="40" customWidth="1"/>
    <col min="12" max="12" width="8.42578125" style="40" customWidth="1"/>
    <col min="13" max="14" width="8" style="40" customWidth="1"/>
    <col min="15" max="16384" width="9.140625" style="20"/>
  </cols>
  <sheetData>
    <row r="12" spans="2:13" x14ac:dyDescent="0.25">
      <c r="B12" s="204" t="s">
        <v>98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</row>
    <row r="13" spans="2:13" x14ac:dyDescent="0.25"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2:13" x14ac:dyDescent="0.25"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</row>
    <row r="15" spans="2:13" x14ac:dyDescent="0.25"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2:13" x14ac:dyDescent="0.25"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</row>
    <row r="17" spans="2:13" x14ac:dyDescent="0.25"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</row>
    <row r="18" spans="2:13" x14ac:dyDescent="0.25"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</row>
    <row r="34" spans="1:16" x14ac:dyDescent="0.25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</row>
    <row r="35" spans="1:16" x14ac:dyDescent="0.25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</row>
    <row r="36" spans="1:16" x14ac:dyDescent="0.25">
      <c r="A36" s="209" t="s">
        <v>68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</row>
    <row r="37" spans="1:16" x14ac:dyDescent="0.25">
      <c r="A37" s="203" t="s">
        <v>63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</row>
    <row r="38" spans="1:16" ht="30" x14ac:dyDescent="0.25">
      <c r="A38" s="16" t="s">
        <v>9</v>
      </c>
      <c r="B38" s="16" t="s">
        <v>10</v>
      </c>
      <c r="C38" s="210" t="s">
        <v>53</v>
      </c>
      <c r="D38" s="207" t="s">
        <v>11</v>
      </c>
      <c r="E38" s="206"/>
      <c r="F38" s="208"/>
      <c r="G38" s="16" t="s">
        <v>12</v>
      </c>
      <c r="H38" s="207" t="s">
        <v>13</v>
      </c>
      <c r="I38" s="206"/>
      <c r="J38" s="206"/>
      <c r="K38" s="206" t="s">
        <v>14</v>
      </c>
      <c r="L38" s="206"/>
      <c r="M38" s="206"/>
      <c r="N38" s="206"/>
    </row>
    <row r="39" spans="1:16" x14ac:dyDescent="0.25">
      <c r="A39" s="41" t="s">
        <v>15</v>
      </c>
      <c r="B39" s="23"/>
      <c r="C39" s="211"/>
      <c r="D39" s="42" t="s">
        <v>16</v>
      </c>
      <c r="E39" s="10" t="s">
        <v>17</v>
      </c>
      <c r="F39" s="43" t="s">
        <v>18</v>
      </c>
      <c r="G39" s="44" t="s">
        <v>19</v>
      </c>
      <c r="H39" s="42" t="s">
        <v>67</v>
      </c>
      <c r="I39" s="10" t="s">
        <v>20</v>
      </c>
      <c r="J39" s="10" t="s">
        <v>21</v>
      </c>
      <c r="K39" s="10" t="s">
        <v>22</v>
      </c>
      <c r="L39" s="10" t="s">
        <v>23</v>
      </c>
      <c r="M39" s="10" t="s">
        <v>24</v>
      </c>
      <c r="N39" s="10" t="s">
        <v>25</v>
      </c>
    </row>
    <row r="40" spans="1:16" x14ac:dyDescent="0.25">
      <c r="A40" s="45"/>
      <c r="B40" s="46" t="s">
        <v>26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/>
    </row>
    <row r="41" spans="1:16" s="51" customFormat="1" ht="27.75" customHeight="1" x14ac:dyDescent="0.25">
      <c r="A41" s="72" t="s">
        <v>122</v>
      </c>
      <c r="B41" s="23" t="s">
        <v>61</v>
      </c>
      <c r="C41" s="1">
        <v>200</v>
      </c>
      <c r="D41" s="9">
        <v>7.44</v>
      </c>
      <c r="E41" s="9">
        <v>8.07</v>
      </c>
      <c r="F41" s="9">
        <v>35.28</v>
      </c>
      <c r="G41" s="9">
        <v>243.92</v>
      </c>
      <c r="H41" s="9">
        <v>0.06</v>
      </c>
      <c r="I41" s="9">
        <v>0</v>
      </c>
      <c r="J41" s="9">
        <v>20</v>
      </c>
      <c r="K41" s="9">
        <v>44</v>
      </c>
      <c r="L41" s="9">
        <v>36</v>
      </c>
      <c r="M41" s="9">
        <v>48</v>
      </c>
      <c r="N41" s="9">
        <v>3.4</v>
      </c>
    </row>
    <row r="42" spans="1:16" s="51" customFormat="1" x14ac:dyDescent="0.25">
      <c r="A42" s="2">
        <v>347</v>
      </c>
      <c r="B42" s="25" t="s">
        <v>45</v>
      </c>
      <c r="C42" s="1">
        <v>200</v>
      </c>
      <c r="D42" s="9">
        <v>3.7</v>
      </c>
      <c r="E42" s="9">
        <v>3.93</v>
      </c>
      <c r="F42" s="9">
        <v>25.95</v>
      </c>
      <c r="G42" s="9">
        <v>153.91999999999999</v>
      </c>
      <c r="H42" s="9">
        <v>0.02</v>
      </c>
      <c r="I42" s="9">
        <v>0</v>
      </c>
      <c r="J42" s="9">
        <v>0.03</v>
      </c>
      <c r="K42" s="9">
        <v>111.4</v>
      </c>
      <c r="L42" s="9">
        <v>125.64</v>
      </c>
      <c r="M42" s="9">
        <v>20.28</v>
      </c>
      <c r="N42" s="9">
        <v>0.66</v>
      </c>
    </row>
    <row r="43" spans="1:16" s="51" customFormat="1" hidden="1" x14ac:dyDescent="0.25">
      <c r="A43" s="49"/>
      <c r="B43" s="26"/>
      <c r="C43" s="50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6" s="51" customFormat="1" x14ac:dyDescent="0.25">
      <c r="A44" s="49" t="s">
        <v>56</v>
      </c>
      <c r="B44" s="26" t="s">
        <v>36</v>
      </c>
      <c r="C44" s="50">
        <v>25</v>
      </c>
      <c r="D44" s="13">
        <v>5.8</v>
      </c>
      <c r="E44" s="13">
        <v>7.37</v>
      </c>
      <c r="F44" s="13">
        <v>0</v>
      </c>
      <c r="G44" s="13">
        <v>90.9</v>
      </c>
      <c r="H44" s="13">
        <v>0</v>
      </c>
      <c r="I44" s="13">
        <v>0.33</v>
      </c>
      <c r="J44" s="13">
        <v>86.73</v>
      </c>
      <c r="K44" s="13">
        <v>416.25</v>
      </c>
      <c r="L44" s="13">
        <v>249.75</v>
      </c>
      <c r="M44" s="13">
        <v>23.35</v>
      </c>
      <c r="N44" s="13">
        <v>0.32</v>
      </c>
      <c r="P44" s="52"/>
    </row>
    <row r="45" spans="1:16" s="51" customFormat="1" x14ac:dyDescent="0.25">
      <c r="A45" s="104">
        <v>209</v>
      </c>
      <c r="B45" s="102" t="s">
        <v>126</v>
      </c>
      <c r="C45" s="105">
        <v>40</v>
      </c>
      <c r="D45" s="103">
        <v>5.0999999999999996</v>
      </c>
      <c r="E45" s="103">
        <v>4.5999999999999996</v>
      </c>
      <c r="F45" s="103">
        <v>0.3</v>
      </c>
      <c r="G45" s="103">
        <v>63</v>
      </c>
      <c r="H45" s="103">
        <v>0</v>
      </c>
      <c r="I45" s="103">
        <v>0</v>
      </c>
      <c r="J45" s="103">
        <v>100</v>
      </c>
      <c r="K45" s="103">
        <v>22</v>
      </c>
      <c r="L45" s="103">
        <v>77</v>
      </c>
      <c r="M45" s="103">
        <v>4.8</v>
      </c>
      <c r="N45" s="103">
        <v>1</v>
      </c>
      <c r="P45" s="52"/>
    </row>
    <row r="46" spans="1:16" s="51" customFormat="1" x14ac:dyDescent="0.25">
      <c r="A46" s="49" t="s">
        <v>54</v>
      </c>
      <c r="B46" s="26" t="s">
        <v>47</v>
      </c>
      <c r="C46" s="53">
        <v>15</v>
      </c>
      <c r="D46" s="13">
        <v>0.15</v>
      </c>
      <c r="E46" s="13">
        <v>10.8</v>
      </c>
      <c r="F46" s="13">
        <v>0.15</v>
      </c>
      <c r="G46" s="13">
        <v>85.5</v>
      </c>
      <c r="H46" s="13">
        <v>0</v>
      </c>
      <c r="I46" s="13">
        <v>0</v>
      </c>
      <c r="J46" s="13">
        <v>60</v>
      </c>
      <c r="K46" s="13">
        <v>0</v>
      </c>
      <c r="L46" s="13">
        <v>4.5</v>
      </c>
      <c r="M46" s="13">
        <v>0</v>
      </c>
      <c r="N46" s="13">
        <v>0</v>
      </c>
      <c r="P46" s="52"/>
    </row>
    <row r="47" spans="1:16" s="51" customFormat="1" x14ac:dyDescent="0.25">
      <c r="A47" s="49" t="s">
        <v>56</v>
      </c>
      <c r="B47" s="27" t="s">
        <v>2</v>
      </c>
      <c r="C47" s="50">
        <v>200</v>
      </c>
      <c r="D47" s="13">
        <v>5.8</v>
      </c>
      <c r="E47" s="13">
        <v>5</v>
      </c>
      <c r="F47" s="13">
        <v>23.4</v>
      </c>
      <c r="G47" s="13">
        <v>112.24</v>
      </c>
      <c r="H47" s="13">
        <v>0.08</v>
      </c>
      <c r="I47" s="13">
        <v>1.4</v>
      </c>
      <c r="J47" s="13">
        <v>40</v>
      </c>
      <c r="K47" s="13">
        <v>240</v>
      </c>
      <c r="L47" s="13">
        <v>180</v>
      </c>
      <c r="M47" s="13">
        <v>28</v>
      </c>
      <c r="N47" s="13">
        <v>0.2</v>
      </c>
    </row>
    <row r="48" spans="1:16" s="51" customFormat="1" x14ac:dyDescent="0.25">
      <c r="A48" s="49" t="s">
        <v>54</v>
      </c>
      <c r="B48" s="26" t="s">
        <v>48</v>
      </c>
      <c r="C48" s="50">
        <v>50</v>
      </c>
      <c r="D48" s="13">
        <v>3.8</v>
      </c>
      <c r="E48" s="13">
        <v>0.4</v>
      </c>
      <c r="F48" s="13">
        <v>24.1</v>
      </c>
      <c r="G48" s="13">
        <v>116.49</v>
      </c>
      <c r="H48" s="13">
        <v>0.06</v>
      </c>
      <c r="I48" s="13">
        <v>0</v>
      </c>
      <c r="J48" s="13">
        <v>0</v>
      </c>
      <c r="K48" s="13">
        <v>10</v>
      </c>
      <c r="L48" s="13">
        <v>32</v>
      </c>
      <c r="M48" s="13">
        <v>7</v>
      </c>
      <c r="N48" s="13">
        <v>0.6</v>
      </c>
      <c r="P48" s="54"/>
    </row>
    <row r="49" spans="1:16" s="51" customFormat="1" x14ac:dyDescent="0.25">
      <c r="A49" s="49" t="s">
        <v>54</v>
      </c>
      <c r="B49" s="26" t="s">
        <v>4</v>
      </c>
      <c r="C49" s="50">
        <v>25</v>
      </c>
      <c r="D49" s="13">
        <v>2.2799999999999998</v>
      </c>
      <c r="E49" s="13">
        <v>0.24</v>
      </c>
      <c r="F49" s="13">
        <v>14.46</v>
      </c>
      <c r="G49" s="13">
        <v>69.89</v>
      </c>
      <c r="H49" s="13">
        <v>0.04</v>
      </c>
      <c r="I49" s="13">
        <v>0</v>
      </c>
      <c r="J49" s="13">
        <v>0</v>
      </c>
      <c r="K49" s="13">
        <v>6</v>
      </c>
      <c r="L49" s="13">
        <v>26.4</v>
      </c>
      <c r="M49" s="13">
        <v>4.2</v>
      </c>
      <c r="N49" s="13">
        <v>0.36</v>
      </c>
      <c r="P49" s="52"/>
    </row>
    <row r="50" spans="1:16" s="51" customFormat="1" ht="15.75" x14ac:dyDescent="0.25">
      <c r="A50" s="26"/>
      <c r="B50" s="28" t="s">
        <v>27</v>
      </c>
      <c r="C50" s="50"/>
      <c r="D50" s="55">
        <f>SUM(D41:D49)</f>
        <v>34.07</v>
      </c>
      <c r="E50" s="55">
        <f t="shared" ref="E50:N50" si="0">SUM(E41:E49)</f>
        <v>40.409999999999997</v>
      </c>
      <c r="F50" s="55">
        <f t="shared" si="0"/>
        <v>123.64000000000001</v>
      </c>
      <c r="G50" s="55">
        <f t="shared" si="0"/>
        <v>935.86</v>
      </c>
      <c r="H50" s="55">
        <f t="shared" si="0"/>
        <v>0.26</v>
      </c>
      <c r="I50" s="55">
        <f t="shared" si="0"/>
        <v>1.73</v>
      </c>
      <c r="J50" s="55">
        <f t="shared" si="0"/>
        <v>306.76</v>
      </c>
      <c r="K50" s="55">
        <f t="shared" si="0"/>
        <v>849.65</v>
      </c>
      <c r="L50" s="55">
        <f t="shared" si="0"/>
        <v>731.29</v>
      </c>
      <c r="M50" s="55">
        <f t="shared" si="0"/>
        <v>135.63</v>
      </c>
      <c r="N50" s="55">
        <f t="shared" si="0"/>
        <v>6.54</v>
      </c>
    </row>
    <row r="51" spans="1:16" s="51" customFormat="1" x14ac:dyDescent="0.25">
      <c r="A51" s="56"/>
      <c r="B51" s="57" t="s">
        <v>28</v>
      </c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60"/>
    </row>
    <row r="52" spans="1:16" s="51" customFormat="1" x14ac:dyDescent="0.25">
      <c r="A52" s="49">
        <v>70</v>
      </c>
      <c r="B52" s="26" t="s">
        <v>3</v>
      </c>
      <c r="C52" s="50">
        <v>100</v>
      </c>
      <c r="D52" s="13">
        <v>0.84</v>
      </c>
      <c r="E52" s="13">
        <v>0.12</v>
      </c>
      <c r="F52" s="13">
        <v>2.2799999999999998</v>
      </c>
      <c r="G52" s="13">
        <v>19.2</v>
      </c>
      <c r="H52" s="13">
        <v>0</v>
      </c>
      <c r="I52" s="13">
        <v>0</v>
      </c>
      <c r="J52" s="13">
        <v>0</v>
      </c>
      <c r="K52" s="13">
        <v>40.799999999999997</v>
      </c>
      <c r="L52" s="13">
        <v>30</v>
      </c>
      <c r="M52" s="13">
        <v>14</v>
      </c>
      <c r="N52" s="13">
        <v>0.6</v>
      </c>
      <c r="P52" s="52"/>
    </row>
    <row r="53" spans="1:16" s="51" customFormat="1" ht="30" x14ac:dyDescent="0.25">
      <c r="A53" s="5">
        <v>37</v>
      </c>
      <c r="B53" s="26" t="s">
        <v>105</v>
      </c>
      <c r="C53" s="4">
        <v>250</v>
      </c>
      <c r="D53" s="8">
        <v>1.9</v>
      </c>
      <c r="E53" s="8">
        <v>6.66</v>
      </c>
      <c r="F53" s="8">
        <v>10.81</v>
      </c>
      <c r="G53" s="8">
        <v>111.11</v>
      </c>
      <c r="H53" s="8">
        <v>0.05</v>
      </c>
      <c r="I53" s="8">
        <v>10.8</v>
      </c>
      <c r="J53" s="8">
        <v>0</v>
      </c>
      <c r="K53" s="8">
        <v>58</v>
      </c>
      <c r="L53" s="8">
        <v>200</v>
      </c>
      <c r="M53" s="8">
        <v>30</v>
      </c>
      <c r="N53" s="8">
        <v>1.3</v>
      </c>
    </row>
    <row r="54" spans="1:16" s="51" customFormat="1" x14ac:dyDescent="0.25">
      <c r="A54" s="26">
        <v>1033</v>
      </c>
      <c r="B54" s="26" t="s">
        <v>55</v>
      </c>
      <c r="C54" s="50" t="s">
        <v>120</v>
      </c>
      <c r="D54" s="13">
        <v>24.75</v>
      </c>
      <c r="E54" s="13">
        <v>34.75</v>
      </c>
      <c r="F54" s="13">
        <v>33.75</v>
      </c>
      <c r="G54" s="13">
        <v>547.5</v>
      </c>
      <c r="H54" s="13">
        <v>0.43</v>
      </c>
      <c r="I54" s="13">
        <v>0</v>
      </c>
      <c r="J54" s="13">
        <v>0</v>
      </c>
      <c r="K54" s="13">
        <v>43.75</v>
      </c>
      <c r="L54" s="13">
        <v>196.87</v>
      </c>
      <c r="M54" s="13">
        <v>32.5</v>
      </c>
      <c r="N54" s="13">
        <v>2.25</v>
      </c>
    </row>
    <row r="55" spans="1:16" s="51" customFormat="1" hidden="1" x14ac:dyDescent="0.25">
      <c r="A55" s="49"/>
      <c r="B55" s="26"/>
      <c r="C55" s="50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54"/>
    </row>
    <row r="56" spans="1:16" s="51" customFormat="1" x14ac:dyDescent="0.25">
      <c r="A56" s="49" t="s">
        <v>56</v>
      </c>
      <c r="B56" s="26" t="s">
        <v>66</v>
      </c>
      <c r="C56" s="50">
        <v>200</v>
      </c>
      <c r="D56" s="13">
        <v>1</v>
      </c>
      <c r="E56" s="13">
        <v>0.2</v>
      </c>
      <c r="F56" s="13">
        <v>0</v>
      </c>
      <c r="G56" s="13">
        <v>36</v>
      </c>
      <c r="H56" s="13">
        <v>0.02</v>
      </c>
      <c r="I56" s="13">
        <v>4</v>
      </c>
      <c r="J56" s="13">
        <v>0</v>
      </c>
      <c r="K56" s="13">
        <v>14</v>
      </c>
      <c r="L56" s="13">
        <v>14</v>
      </c>
      <c r="M56" s="13">
        <v>8</v>
      </c>
      <c r="N56" s="13">
        <v>2.8</v>
      </c>
      <c r="O56" s="54"/>
      <c r="P56" s="54"/>
    </row>
    <row r="57" spans="1:16" s="51" customFormat="1" x14ac:dyDescent="0.25">
      <c r="A57" s="49" t="s">
        <v>54</v>
      </c>
      <c r="B57" s="26" t="s">
        <v>48</v>
      </c>
      <c r="C57" s="50">
        <v>50</v>
      </c>
      <c r="D57" s="13">
        <v>3.8</v>
      </c>
      <c r="E57" s="13">
        <v>0.4</v>
      </c>
      <c r="F57" s="13">
        <v>24.1</v>
      </c>
      <c r="G57" s="13">
        <v>116.49</v>
      </c>
      <c r="H57" s="13">
        <v>0.06</v>
      </c>
      <c r="I57" s="13">
        <v>0</v>
      </c>
      <c r="J57" s="13">
        <v>0</v>
      </c>
      <c r="K57" s="13">
        <v>10</v>
      </c>
      <c r="L57" s="13">
        <v>32</v>
      </c>
      <c r="M57" s="13">
        <v>7</v>
      </c>
      <c r="N57" s="13">
        <v>0.6</v>
      </c>
      <c r="P57" s="54"/>
    </row>
    <row r="58" spans="1:16" s="51" customFormat="1" x14ac:dyDescent="0.25">
      <c r="A58" s="49" t="s">
        <v>54</v>
      </c>
      <c r="B58" s="26" t="s">
        <v>30</v>
      </c>
      <c r="C58" s="50">
        <v>35</v>
      </c>
      <c r="D58" s="13">
        <v>1.96</v>
      </c>
      <c r="E58" s="13">
        <v>0.42</v>
      </c>
      <c r="F58" s="13">
        <v>17.29</v>
      </c>
      <c r="G58" s="13">
        <v>66.5</v>
      </c>
      <c r="H58" s="13">
        <v>0.04</v>
      </c>
      <c r="I58" s="13">
        <v>0</v>
      </c>
      <c r="J58" s="13">
        <v>0</v>
      </c>
      <c r="K58" s="13">
        <v>8.4</v>
      </c>
      <c r="L58" s="13">
        <v>37.1</v>
      </c>
      <c r="M58" s="13">
        <v>8.4</v>
      </c>
      <c r="N58" s="13">
        <v>1.1200000000000001</v>
      </c>
      <c r="P58" s="54"/>
    </row>
    <row r="59" spans="1:16" ht="15.75" x14ac:dyDescent="0.25">
      <c r="A59" s="25"/>
      <c r="B59" s="31" t="s">
        <v>29</v>
      </c>
      <c r="C59" s="10"/>
      <c r="D59" s="61">
        <f>SUM(D52:D58)</f>
        <v>34.25</v>
      </c>
      <c r="E59" s="61">
        <f t="shared" ref="E59:N59" si="1">SUM(E52:E58)</f>
        <v>42.550000000000004</v>
      </c>
      <c r="F59" s="61">
        <f t="shared" si="1"/>
        <v>88.22999999999999</v>
      </c>
      <c r="G59" s="61">
        <f t="shared" si="1"/>
        <v>896.8</v>
      </c>
      <c r="H59" s="61">
        <f t="shared" si="1"/>
        <v>0.60000000000000009</v>
      </c>
      <c r="I59" s="61">
        <f t="shared" si="1"/>
        <v>14.8</v>
      </c>
      <c r="J59" s="61">
        <f t="shared" si="1"/>
        <v>0</v>
      </c>
      <c r="K59" s="61">
        <f t="shared" si="1"/>
        <v>174.95000000000002</v>
      </c>
      <c r="L59" s="61">
        <f t="shared" si="1"/>
        <v>509.97</v>
      </c>
      <c r="M59" s="61">
        <f t="shared" si="1"/>
        <v>99.9</v>
      </c>
      <c r="N59" s="61">
        <f t="shared" si="1"/>
        <v>8.67</v>
      </c>
    </row>
    <row r="60" spans="1:16" ht="15.75" x14ac:dyDescent="0.25">
      <c r="A60" s="25"/>
      <c r="B60" s="31" t="s">
        <v>40</v>
      </c>
      <c r="C60" s="10"/>
      <c r="D60" s="62">
        <f>D50+D59</f>
        <v>68.319999999999993</v>
      </c>
      <c r="E60" s="62">
        <f t="shared" ref="E60:N60" si="2">E50+E59</f>
        <v>82.960000000000008</v>
      </c>
      <c r="F60" s="62">
        <f t="shared" si="2"/>
        <v>211.87</v>
      </c>
      <c r="G60" s="62">
        <f t="shared" si="2"/>
        <v>1832.6599999999999</v>
      </c>
      <c r="H60" s="62">
        <f t="shared" si="2"/>
        <v>0.8600000000000001</v>
      </c>
      <c r="I60" s="62">
        <f t="shared" si="2"/>
        <v>16.53</v>
      </c>
      <c r="J60" s="62">
        <f t="shared" si="2"/>
        <v>306.76</v>
      </c>
      <c r="K60" s="62">
        <f t="shared" si="2"/>
        <v>1024.5999999999999</v>
      </c>
      <c r="L60" s="62">
        <f t="shared" si="2"/>
        <v>1241.26</v>
      </c>
      <c r="M60" s="62">
        <f t="shared" si="2"/>
        <v>235.53</v>
      </c>
      <c r="N60" s="62">
        <f t="shared" si="2"/>
        <v>15.21</v>
      </c>
    </row>
    <row r="61" spans="1:16" ht="15.75" x14ac:dyDescent="0.25">
      <c r="A61" s="63"/>
      <c r="B61" s="64"/>
      <c r="C61" s="65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</row>
    <row r="62" spans="1:16" ht="15.75" x14ac:dyDescent="0.25">
      <c r="A62" s="63"/>
      <c r="B62" s="64"/>
      <c r="C62" s="65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</row>
    <row r="63" spans="1:16" ht="15.75" x14ac:dyDescent="0.25">
      <c r="A63" s="63"/>
      <c r="B63" s="64"/>
      <c r="C63" s="65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</row>
    <row r="68" spans="1:16" x14ac:dyDescent="0.25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</row>
    <row r="69" spans="1:16" x14ac:dyDescent="0.25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</row>
    <row r="70" spans="1:16" x14ac:dyDescent="0.25">
      <c r="A70" s="209" t="s">
        <v>111</v>
      </c>
      <c r="B70" s="209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</row>
    <row r="71" spans="1:16" x14ac:dyDescent="0.25">
      <c r="A71" s="203" t="s">
        <v>63</v>
      </c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</row>
    <row r="72" spans="1:16" ht="30" x14ac:dyDescent="0.25">
      <c r="A72" s="16" t="s">
        <v>9</v>
      </c>
      <c r="B72" s="16" t="s">
        <v>10</v>
      </c>
      <c r="C72" s="210" t="s">
        <v>53</v>
      </c>
      <c r="D72" s="207" t="s">
        <v>11</v>
      </c>
      <c r="E72" s="206"/>
      <c r="F72" s="208"/>
      <c r="G72" s="16" t="s">
        <v>12</v>
      </c>
      <c r="H72" s="207" t="s">
        <v>13</v>
      </c>
      <c r="I72" s="206"/>
      <c r="J72" s="206"/>
      <c r="K72" s="206" t="s">
        <v>14</v>
      </c>
      <c r="L72" s="206"/>
      <c r="M72" s="206"/>
      <c r="N72" s="206"/>
    </row>
    <row r="73" spans="1:16" x14ac:dyDescent="0.25">
      <c r="A73" s="41" t="s">
        <v>15</v>
      </c>
      <c r="B73" s="23"/>
      <c r="C73" s="211"/>
      <c r="D73" s="42" t="s">
        <v>16</v>
      </c>
      <c r="E73" s="10" t="s">
        <v>17</v>
      </c>
      <c r="F73" s="43" t="s">
        <v>18</v>
      </c>
      <c r="G73" s="44" t="s">
        <v>19</v>
      </c>
      <c r="H73" s="42" t="s">
        <v>67</v>
      </c>
      <c r="I73" s="10" t="s">
        <v>20</v>
      </c>
      <c r="J73" s="10" t="s">
        <v>21</v>
      </c>
      <c r="K73" s="10" t="s">
        <v>22</v>
      </c>
      <c r="L73" s="10" t="s">
        <v>23</v>
      </c>
      <c r="M73" s="10" t="s">
        <v>24</v>
      </c>
      <c r="N73" s="10" t="s">
        <v>25</v>
      </c>
    </row>
    <row r="74" spans="1:16" x14ac:dyDescent="0.25">
      <c r="A74" s="23"/>
      <c r="B74" s="67" t="s">
        <v>26</v>
      </c>
      <c r="C74" s="41"/>
      <c r="D74" s="10"/>
      <c r="E74" s="10"/>
      <c r="F74" s="10"/>
      <c r="G74" s="41"/>
      <c r="H74" s="10"/>
      <c r="I74" s="10"/>
      <c r="J74" s="10"/>
      <c r="K74" s="10"/>
      <c r="L74" s="10"/>
      <c r="M74" s="10"/>
      <c r="N74" s="10"/>
    </row>
    <row r="75" spans="1:16" s="51" customFormat="1" x14ac:dyDescent="0.25">
      <c r="A75" s="5">
        <v>70</v>
      </c>
      <c r="B75" s="30" t="s">
        <v>90</v>
      </c>
      <c r="C75" s="11">
        <v>50</v>
      </c>
      <c r="D75" s="8">
        <v>0.42</v>
      </c>
      <c r="E75" s="8">
        <v>0.06</v>
      </c>
      <c r="F75" s="8">
        <v>1.1399999999999999</v>
      </c>
      <c r="G75" s="8">
        <v>9.6</v>
      </c>
      <c r="H75" s="8">
        <v>0.01</v>
      </c>
      <c r="I75" s="8">
        <v>0</v>
      </c>
      <c r="J75" s="8">
        <v>0.01</v>
      </c>
      <c r="K75" s="8">
        <v>24.5</v>
      </c>
      <c r="L75" s="8">
        <v>25</v>
      </c>
      <c r="M75" s="8">
        <v>0</v>
      </c>
      <c r="N75" s="8">
        <v>0.4</v>
      </c>
      <c r="P75" s="52"/>
    </row>
    <row r="76" spans="1:16" s="51" customFormat="1" x14ac:dyDescent="0.25">
      <c r="A76" s="102">
        <v>202</v>
      </c>
      <c r="B76" s="101" t="s">
        <v>5</v>
      </c>
      <c r="C76" s="105" t="s">
        <v>41</v>
      </c>
      <c r="D76" s="103">
        <v>12.84</v>
      </c>
      <c r="E76" s="103">
        <v>18.52</v>
      </c>
      <c r="F76" s="103">
        <v>7.33</v>
      </c>
      <c r="G76" s="103">
        <v>166.88</v>
      </c>
      <c r="H76" s="103">
        <v>0.04</v>
      </c>
      <c r="I76" s="103">
        <v>0.72</v>
      </c>
      <c r="J76" s="103">
        <v>0</v>
      </c>
      <c r="K76" s="103">
        <v>17.600000000000001</v>
      </c>
      <c r="L76" s="103">
        <v>107</v>
      </c>
      <c r="M76" s="103">
        <v>85.6</v>
      </c>
      <c r="N76" s="103">
        <v>0.64</v>
      </c>
      <c r="P76" s="52"/>
    </row>
    <row r="77" spans="1:16" s="51" customFormat="1" x14ac:dyDescent="0.25">
      <c r="A77" s="26">
        <v>255</v>
      </c>
      <c r="B77" s="26" t="s">
        <v>34</v>
      </c>
      <c r="C77" s="50">
        <v>180</v>
      </c>
      <c r="D77" s="13">
        <v>5.4</v>
      </c>
      <c r="E77" s="13">
        <v>6.12</v>
      </c>
      <c r="F77" s="13">
        <v>26.3</v>
      </c>
      <c r="G77" s="13">
        <v>181.8</v>
      </c>
      <c r="H77" s="13">
        <v>0.14000000000000001</v>
      </c>
      <c r="I77" s="13">
        <v>0</v>
      </c>
      <c r="J77" s="13">
        <v>0</v>
      </c>
      <c r="K77" s="13">
        <v>21.6</v>
      </c>
      <c r="L77" s="13">
        <v>129.6</v>
      </c>
      <c r="M77" s="13">
        <v>90.6</v>
      </c>
      <c r="N77" s="13">
        <v>2.88</v>
      </c>
    </row>
    <row r="78" spans="1:16" s="51" customFormat="1" x14ac:dyDescent="0.25">
      <c r="A78" s="5">
        <v>588</v>
      </c>
      <c r="B78" s="26" t="s">
        <v>39</v>
      </c>
      <c r="C78" s="4">
        <v>200</v>
      </c>
      <c r="D78" s="8">
        <v>0.56000000000000005</v>
      </c>
      <c r="E78" s="8">
        <v>0</v>
      </c>
      <c r="F78" s="8">
        <v>27.89</v>
      </c>
      <c r="G78" s="8">
        <v>113.79</v>
      </c>
      <c r="H78" s="8">
        <v>0.01</v>
      </c>
      <c r="I78" s="8">
        <v>0.7</v>
      </c>
      <c r="J78" s="8">
        <v>0.7</v>
      </c>
      <c r="K78" s="8">
        <v>12</v>
      </c>
      <c r="L78" s="8">
        <v>22.6</v>
      </c>
      <c r="M78" s="8">
        <v>4</v>
      </c>
      <c r="N78" s="8">
        <v>0.8</v>
      </c>
      <c r="P78" s="52"/>
    </row>
    <row r="79" spans="1:16" s="51" customFormat="1" x14ac:dyDescent="0.25">
      <c r="A79" s="49" t="s">
        <v>54</v>
      </c>
      <c r="B79" s="26" t="s">
        <v>101</v>
      </c>
      <c r="C79" s="50">
        <v>200</v>
      </c>
      <c r="D79" s="13">
        <v>0.8</v>
      </c>
      <c r="E79" s="13">
        <v>0</v>
      </c>
      <c r="F79" s="13">
        <v>19.600000000000001</v>
      </c>
      <c r="G79" s="13">
        <v>94</v>
      </c>
      <c r="H79" s="13">
        <v>0.06</v>
      </c>
      <c r="I79" s="13">
        <v>20</v>
      </c>
      <c r="J79" s="13">
        <v>0</v>
      </c>
      <c r="K79" s="13">
        <v>16</v>
      </c>
      <c r="L79" s="13">
        <v>22</v>
      </c>
      <c r="M79" s="13">
        <v>18</v>
      </c>
      <c r="N79" s="13">
        <v>4.4000000000000004</v>
      </c>
      <c r="O79" s="54"/>
    </row>
    <row r="80" spans="1:16" s="51" customFormat="1" x14ac:dyDescent="0.25">
      <c r="A80" s="49" t="s">
        <v>54</v>
      </c>
      <c r="B80" s="26" t="s">
        <v>48</v>
      </c>
      <c r="C80" s="50">
        <v>50</v>
      </c>
      <c r="D80" s="13">
        <v>3.8</v>
      </c>
      <c r="E80" s="13">
        <v>0.4</v>
      </c>
      <c r="F80" s="13">
        <v>24.1</v>
      </c>
      <c r="G80" s="13">
        <v>116.49</v>
      </c>
      <c r="H80" s="13">
        <v>0.06</v>
      </c>
      <c r="I80" s="13">
        <v>0</v>
      </c>
      <c r="J80" s="13">
        <v>0</v>
      </c>
      <c r="K80" s="13">
        <v>10</v>
      </c>
      <c r="L80" s="13">
        <v>32</v>
      </c>
      <c r="M80" s="13">
        <v>7</v>
      </c>
      <c r="N80" s="13">
        <v>0.6</v>
      </c>
      <c r="P80" s="54"/>
    </row>
    <row r="81" spans="1:16" s="21" customFormat="1" x14ac:dyDescent="0.25">
      <c r="A81" s="68" t="s">
        <v>54</v>
      </c>
      <c r="B81" s="35" t="s">
        <v>30</v>
      </c>
      <c r="C81" s="69">
        <v>25</v>
      </c>
      <c r="D81" s="70">
        <v>1.4</v>
      </c>
      <c r="E81" s="70">
        <v>0.3</v>
      </c>
      <c r="F81" s="70">
        <v>12.35</v>
      </c>
      <c r="G81" s="70">
        <v>47.5</v>
      </c>
      <c r="H81" s="70">
        <v>0.02</v>
      </c>
      <c r="I81" s="70">
        <v>0</v>
      </c>
      <c r="J81" s="70">
        <v>0</v>
      </c>
      <c r="K81" s="70">
        <v>6</v>
      </c>
      <c r="L81" s="70">
        <v>26.5</v>
      </c>
      <c r="M81" s="70">
        <v>6</v>
      </c>
      <c r="N81" s="70">
        <v>0.8</v>
      </c>
    </row>
    <row r="82" spans="1:16" s="51" customFormat="1" ht="15.75" x14ac:dyDescent="0.25">
      <c r="A82" s="26"/>
      <c r="B82" s="28" t="s">
        <v>27</v>
      </c>
      <c r="C82" s="50"/>
      <c r="D82" s="55">
        <f>SUM(D75:D81)</f>
        <v>25.22</v>
      </c>
      <c r="E82" s="55">
        <f t="shared" ref="E82:N82" si="3">SUM(E75:E81)</f>
        <v>25.4</v>
      </c>
      <c r="F82" s="55">
        <f t="shared" si="3"/>
        <v>118.71000000000001</v>
      </c>
      <c r="G82" s="55">
        <f t="shared" si="3"/>
        <v>730.06</v>
      </c>
      <c r="H82" s="55">
        <f t="shared" si="3"/>
        <v>0.34</v>
      </c>
      <c r="I82" s="55">
        <f t="shared" si="3"/>
        <v>21.42</v>
      </c>
      <c r="J82" s="55">
        <f t="shared" si="3"/>
        <v>0.71</v>
      </c>
      <c r="K82" s="55">
        <f t="shared" si="3"/>
        <v>107.7</v>
      </c>
      <c r="L82" s="55">
        <f t="shared" si="3"/>
        <v>364.70000000000005</v>
      </c>
      <c r="M82" s="55">
        <f t="shared" si="3"/>
        <v>211.2</v>
      </c>
      <c r="N82" s="55">
        <f t="shared" si="3"/>
        <v>10.520000000000001</v>
      </c>
    </row>
    <row r="83" spans="1:16" s="51" customFormat="1" ht="15.75" x14ac:dyDescent="0.25">
      <c r="A83" s="26"/>
      <c r="B83" s="71" t="s">
        <v>28</v>
      </c>
      <c r="C83" s="50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</row>
    <row r="84" spans="1:16" s="51" customFormat="1" x14ac:dyDescent="0.25">
      <c r="A84" s="100">
        <v>97.225999999999999</v>
      </c>
      <c r="B84" s="26" t="s">
        <v>35</v>
      </c>
      <c r="C84" s="4">
        <v>250</v>
      </c>
      <c r="D84" s="8">
        <v>9.08</v>
      </c>
      <c r="E84" s="8">
        <v>7.56</v>
      </c>
      <c r="F84" s="8">
        <v>33.64</v>
      </c>
      <c r="G84" s="8">
        <v>245</v>
      </c>
      <c r="H84" s="8">
        <v>0.08</v>
      </c>
      <c r="I84" s="8">
        <v>0.88</v>
      </c>
      <c r="J84" s="8">
        <v>31.44</v>
      </c>
      <c r="K84" s="8">
        <v>41.3</v>
      </c>
      <c r="L84" s="8">
        <v>207.7</v>
      </c>
      <c r="M84" s="8">
        <v>31.34</v>
      </c>
      <c r="N84" s="8">
        <v>2.17</v>
      </c>
    </row>
    <row r="85" spans="1:16" s="51" customFormat="1" x14ac:dyDescent="0.25">
      <c r="A85" s="26">
        <v>255</v>
      </c>
      <c r="B85" s="26" t="s">
        <v>91</v>
      </c>
      <c r="C85" s="50">
        <v>180</v>
      </c>
      <c r="D85" s="13">
        <v>5.22</v>
      </c>
      <c r="E85" s="13">
        <v>6.3</v>
      </c>
      <c r="F85" s="13">
        <v>41.22</v>
      </c>
      <c r="G85" s="13">
        <v>243</v>
      </c>
      <c r="H85" s="13">
        <v>0.04</v>
      </c>
      <c r="I85" s="13">
        <v>0</v>
      </c>
      <c r="J85" s="13">
        <v>0</v>
      </c>
      <c r="K85" s="13">
        <v>34.200000000000003</v>
      </c>
      <c r="L85" s="13">
        <v>151.5</v>
      </c>
      <c r="M85" s="13">
        <v>25.2</v>
      </c>
      <c r="N85" s="13">
        <v>1.08</v>
      </c>
    </row>
    <row r="86" spans="1:16" s="51" customFormat="1" x14ac:dyDescent="0.25">
      <c r="A86" s="26">
        <v>227</v>
      </c>
      <c r="B86" s="26" t="s">
        <v>42</v>
      </c>
      <c r="C86" s="50" t="s">
        <v>44</v>
      </c>
      <c r="D86" s="13">
        <v>20.18</v>
      </c>
      <c r="E86" s="13">
        <v>54.47</v>
      </c>
      <c r="F86" s="13">
        <v>18.079999999999998</v>
      </c>
      <c r="G86" s="13">
        <v>643.76</v>
      </c>
      <c r="H86" s="13">
        <v>0.4</v>
      </c>
      <c r="I86" s="13">
        <v>41.41</v>
      </c>
      <c r="J86" s="13">
        <v>34.28</v>
      </c>
      <c r="K86" s="13">
        <v>69.599999999999994</v>
      </c>
      <c r="L86" s="13">
        <v>190.86</v>
      </c>
      <c r="M86" s="13">
        <v>31.14</v>
      </c>
      <c r="N86" s="13">
        <v>2.83</v>
      </c>
      <c r="P86" s="52"/>
    </row>
    <row r="87" spans="1:16" s="51" customFormat="1" ht="27" customHeight="1" x14ac:dyDescent="0.25">
      <c r="A87" s="100">
        <v>350</v>
      </c>
      <c r="B87" s="26" t="s">
        <v>50</v>
      </c>
      <c r="C87" s="4">
        <v>200</v>
      </c>
      <c r="D87" s="8">
        <v>0</v>
      </c>
      <c r="E87" s="8">
        <v>0</v>
      </c>
      <c r="F87" s="8">
        <v>33.93</v>
      </c>
      <c r="G87" s="8">
        <v>129</v>
      </c>
      <c r="H87" s="8">
        <v>0</v>
      </c>
      <c r="I87" s="8">
        <v>4.4000000000000004</v>
      </c>
      <c r="J87" s="8">
        <v>0</v>
      </c>
      <c r="K87" s="8">
        <v>0.68</v>
      </c>
      <c r="L87" s="8">
        <v>18</v>
      </c>
      <c r="M87" s="8">
        <v>0</v>
      </c>
      <c r="N87" s="8">
        <v>0.1</v>
      </c>
      <c r="O87" s="54"/>
      <c r="P87" s="54"/>
    </row>
    <row r="88" spans="1:16" s="51" customFormat="1" x14ac:dyDescent="0.25">
      <c r="A88" s="49" t="s">
        <v>54</v>
      </c>
      <c r="B88" s="26" t="s">
        <v>48</v>
      </c>
      <c r="C88" s="50">
        <v>50</v>
      </c>
      <c r="D88" s="13">
        <v>3.8</v>
      </c>
      <c r="E88" s="13">
        <v>0.4</v>
      </c>
      <c r="F88" s="13">
        <v>24.1</v>
      </c>
      <c r="G88" s="13">
        <v>116.49</v>
      </c>
      <c r="H88" s="13">
        <v>0.06</v>
      </c>
      <c r="I88" s="13">
        <v>0</v>
      </c>
      <c r="J88" s="13">
        <v>0</v>
      </c>
      <c r="K88" s="13">
        <v>10</v>
      </c>
      <c r="L88" s="13">
        <v>32</v>
      </c>
      <c r="M88" s="13">
        <v>7</v>
      </c>
      <c r="N88" s="13">
        <v>0.6</v>
      </c>
      <c r="P88" s="19"/>
    </row>
    <row r="89" spans="1:16" x14ac:dyDescent="0.25">
      <c r="A89" s="72" t="s">
        <v>54</v>
      </c>
      <c r="B89" s="25" t="s">
        <v>30</v>
      </c>
      <c r="C89" s="10">
        <v>35</v>
      </c>
      <c r="D89" s="73">
        <v>1.96</v>
      </c>
      <c r="E89" s="73">
        <v>0.42</v>
      </c>
      <c r="F89" s="73">
        <v>17.29</v>
      </c>
      <c r="G89" s="73">
        <v>66.5</v>
      </c>
      <c r="H89" s="73">
        <v>0.04</v>
      </c>
      <c r="I89" s="73">
        <v>0</v>
      </c>
      <c r="J89" s="73">
        <v>0</v>
      </c>
      <c r="K89" s="73">
        <v>8.4</v>
      </c>
      <c r="L89" s="73">
        <v>37.1</v>
      </c>
      <c r="M89" s="73">
        <v>8.4</v>
      </c>
      <c r="N89" s="73">
        <v>1.1200000000000001</v>
      </c>
      <c r="P89" s="19"/>
    </row>
    <row r="90" spans="1:16" ht="15.75" x14ac:dyDescent="0.25">
      <c r="A90" s="74"/>
      <c r="B90" s="31" t="s">
        <v>29</v>
      </c>
      <c r="C90" s="75"/>
      <c r="D90" s="61">
        <f>SUM(D84:D89)</f>
        <v>40.24</v>
      </c>
      <c r="E90" s="61">
        <f t="shared" ref="E90:N90" si="4">SUM(E84:E89)</f>
        <v>69.150000000000006</v>
      </c>
      <c r="F90" s="61">
        <f t="shared" si="4"/>
        <v>168.26</v>
      </c>
      <c r="G90" s="61">
        <f t="shared" si="4"/>
        <v>1443.75</v>
      </c>
      <c r="H90" s="61">
        <f t="shared" si="4"/>
        <v>0.62000000000000011</v>
      </c>
      <c r="I90" s="61">
        <f t="shared" si="4"/>
        <v>46.69</v>
      </c>
      <c r="J90" s="61">
        <f t="shared" si="4"/>
        <v>65.72</v>
      </c>
      <c r="K90" s="61">
        <f t="shared" si="4"/>
        <v>164.18</v>
      </c>
      <c r="L90" s="61">
        <f t="shared" si="4"/>
        <v>637.16</v>
      </c>
      <c r="M90" s="61">
        <f t="shared" si="4"/>
        <v>103.08000000000001</v>
      </c>
      <c r="N90" s="61">
        <f t="shared" si="4"/>
        <v>7.8999999999999995</v>
      </c>
    </row>
    <row r="91" spans="1:16" ht="15.75" x14ac:dyDescent="0.25">
      <c r="A91" s="74"/>
      <c r="B91" s="31" t="s">
        <v>40</v>
      </c>
      <c r="C91" s="75"/>
      <c r="D91" s="62">
        <f>D82+D90</f>
        <v>65.460000000000008</v>
      </c>
      <c r="E91" s="62">
        <f t="shared" ref="E91:N91" si="5">E82+E90</f>
        <v>94.550000000000011</v>
      </c>
      <c r="F91" s="62">
        <f t="shared" si="5"/>
        <v>286.97000000000003</v>
      </c>
      <c r="G91" s="62">
        <f t="shared" si="5"/>
        <v>2173.81</v>
      </c>
      <c r="H91" s="62">
        <f t="shared" si="5"/>
        <v>0.96000000000000019</v>
      </c>
      <c r="I91" s="62">
        <f t="shared" si="5"/>
        <v>68.11</v>
      </c>
      <c r="J91" s="62">
        <f t="shared" si="5"/>
        <v>66.429999999999993</v>
      </c>
      <c r="K91" s="62">
        <f t="shared" si="5"/>
        <v>271.88</v>
      </c>
      <c r="L91" s="62">
        <f t="shared" si="5"/>
        <v>1001.86</v>
      </c>
      <c r="M91" s="62">
        <f t="shared" si="5"/>
        <v>314.27999999999997</v>
      </c>
      <c r="N91" s="62">
        <f t="shared" si="5"/>
        <v>18.420000000000002</v>
      </c>
    </row>
    <row r="92" spans="1:16" ht="15.75" x14ac:dyDescent="0.25">
      <c r="A92" s="22"/>
      <c r="B92" s="64"/>
      <c r="C92" s="76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</row>
    <row r="93" spans="1:16" ht="15.75" x14ac:dyDescent="0.25">
      <c r="A93" s="22"/>
      <c r="B93" s="64"/>
      <c r="C93" s="76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</row>
    <row r="94" spans="1:16" ht="15.75" x14ac:dyDescent="0.25">
      <c r="A94" s="22"/>
      <c r="B94" s="64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</row>
    <row r="95" spans="1:16" ht="15.75" x14ac:dyDescent="0.25">
      <c r="A95" s="22"/>
      <c r="B95" s="64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</row>
    <row r="96" spans="1:16" ht="15.75" x14ac:dyDescent="0.25">
      <c r="A96" s="22"/>
      <c r="B96" s="64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100" spans="1:16" x14ac:dyDescent="0.25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</row>
    <row r="101" spans="1:16" x14ac:dyDescent="0.25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</row>
    <row r="102" spans="1:16" x14ac:dyDescent="0.25">
      <c r="A102" s="209" t="s">
        <v>84</v>
      </c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</row>
    <row r="103" spans="1:16" x14ac:dyDescent="0.25">
      <c r="A103" s="202" t="s">
        <v>8</v>
      </c>
      <c r="B103" s="202"/>
      <c r="C103" s="202"/>
      <c r="D103" s="203"/>
      <c r="E103" s="203"/>
      <c r="F103" s="203"/>
      <c r="G103" s="202"/>
      <c r="H103" s="203"/>
      <c r="I103" s="203"/>
      <c r="J103" s="203"/>
      <c r="K103" s="203"/>
      <c r="L103" s="203"/>
      <c r="M103" s="203"/>
      <c r="N103" s="203"/>
    </row>
    <row r="104" spans="1:16" ht="30" x14ac:dyDescent="0.25">
      <c r="A104" s="16" t="s">
        <v>9</v>
      </c>
      <c r="B104" s="16" t="s">
        <v>10</v>
      </c>
      <c r="C104" s="210" t="s">
        <v>53</v>
      </c>
      <c r="D104" s="207" t="s">
        <v>11</v>
      </c>
      <c r="E104" s="206"/>
      <c r="F104" s="208"/>
      <c r="G104" s="16" t="s">
        <v>12</v>
      </c>
      <c r="H104" s="207" t="s">
        <v>13</v>
      </c>
      <c r="I104" s="206"/>
      <c r="J104" s="206"/>
      <c r="K104" s="206" t="s">
        <v>14</v>
      </c>
      <c r="L104" s="206"/>
      <c r="M104" s="206"/>
      <c r="N104" s="206"/>
    </row>
    <row r="105" spans="1:16" x14ac:dyDescent="0.25">
      <c r="A105" s="41" t="s">
        <v>15</v>
      </c>
      <c r="B105" s="23"/>
      <c r="C105" s="211"/>
      <c r="D105" s="42" t="s">
        <v>16</v>
      </c>
      <c r="E105" s="10" t="s">
        <v>17</v>
      </c>
      <c r="F105" s="43" t="s">
        <v>18</v>
      </c>
      <c r="G105" s="44" t="s">
        <v>19</v>
      </c>
      <c r="H105" s="42" t="s">
        <v>67</v>
      </c>
      <c r="I105" s="10" t="s">
        <v>20</v>
      </c>
      <c r="J105" s="10" t="s">
        <v>21</v>
      </c>
      <c r="K105" s="10" t="s">
        <v>22</v>
      </c>
      <c r="L105" s="10" t="s">
        <v>23</v>
      </c>
      <c r="M105" s="10" t="s">
        <v>24</v>
      </c>
      <c r="N105" s="10" t="s">
        <v>25</v>
      </c>
    </row>
    <row r="106" spans="1:16" x14ac:dyDescent="0.25">
      <c r="A106" s="23"/>
      <c r="B106" s="24" t="s">
        <v>26</v>
      </c>
      <c r="C106" s="41"/>
      <c r="D106" s="10"/>
      <c r="E106" s="10"/>
      <c r="F106" s="10"/>
      <c r="G106" s="41"/>
      <c r="H106" s="10"/>
      <c r="I106" s="10"/>
      <c r="J106" s="10"/>
      <c r="K106" s="10"/>
      <c r="L106" s="10"/>
      <c r="M106" s="10"/>
      <c r="N106" s="10"/>
    </row>
    <row r="107" spans="1:16" s="51" customFormat="1" ht="28.5" customHeight="1" x14ac:dyDescent="0.25">
      <c r="A107" s="104">
        <v>353</v>
      </c>
      <c r="B107" s="102" t="s">
        <v>116</v>
      </c>
      <c r="C107" s="105">
        <v>160</v>
      </c>
      <c r="D107" s="103">
        <v>17.8</v>
      </c>
      <c r="E107" s="103">
        <v>10.4</v>
      </c>
      <c r="F107" s="103">
        <v>5.8</v>
      </c>
      <c r="G107" s="103">
        <v>165.3</v>
      </c>
      <c r="H107" s="103">
        <v>0.28000000000000003</v>
      </c>
      <c r="I107" s="103">
        <v>2.5</v>
      </c>
      <c r="J107" s="103">
        <v>78.599999999999994</v>
      </c>
      <c r="K107" s="103">
        <v>49.7</v>
      </c>
      <c r="L107" s="103">
        <v>533.78</v>
      </c>
      <c r="M107" s="103">
        <v>74.3</v>
      </c>
      <c r="N107" s="103">
        <v>0.81</v>
      </c>
    </row>
    <row r="108" spans="1:16" s="51" customFormat="1" x14ac:dyDescent="0.25">
      <c r="A108" s="49">
        <v>265</v>
      </c>
      <c r="B108" s="26" t="s">
        <v>38</v>
      </c>
      <c r="C108" s="53">
        <v>180</v>
      </c>
      <c r="D108" s="78">
        <v>7.12</v>
      </c>
      <c r="E108" s="78">
        <v>0.72</v>
      </c>
      <c r="F108" s="78">
        <v>37.44</v>
      </c>
      <c r="G108" s="78">
        <v>183.72</v>
      </c>
      <c r="H108" s="78">
        <v>0.02</v>
      </c>
      <c r="I108" s="78">
        <v>0</v>
      </c>
      <c r="J108" s="78">
        <v>0.18</v>
      </c>
      <c r="K108" s="78">
        <v>12.48</v>
      </c>
      <c r="L108" s="78">
        <v>72.86</v>
      </c>
      <c r="M108" s="78">
        <v>11.24</v>
      </c>
      <c r="N108" s="78">
        <v>1.1200000000000001</v>
      </c>
    </row>
    <row r="109" spans="1:16" s="51" customFormat="1" x14ac:dyDescent="0.25">
      <c r="A109" s="49" t="s">
        <v>56</v>
      </c>
      <c r="B109" s="26" t="s">
        <v>66</v>
      </c>
      <c r="C109" s="50">
        <v>200</v>
      </c>
      <c r="D109" s="13">
        <v>1</v>
      </c>
      <c r="E109" s="13">
        <v>0.2</v>
      </c>
      <c r="F109" s="13">
        <v>0</v>
      </c>
      <c r="G109" s="13">
        <v>36</v>
      </c>
      <c r="H109" s="13">
        <v>0.02</v>
      </c>
      <c r="I109" s="13">
        <v>4</v>
      </c>
      <c r="J109" s="13">
        <v>0</v>
      </c>
      <c r="K109" s="13">
        <v>14</v>
      </c>
      <c r="L109" s="13">
        <v>14</v>
      </c>
      <c r="M109" s="13">
        <v>8</v>
      </c>
      <c r="N109" s="13">
        <v>2.8</v>
      </c>
      <c r="P109" s="52"/>
    </row>
    <row r="110" spans="1:16" s="51" customFormat="1" x14ac:dyDescent="0.25">
      <c r="A110" s="49" t="s">
        <v>54</v>
      </c>
      <c r="B110" s="26" t="s">
        <v>106</v>
      </c>
      <c r="C110" s="99">
        <v>50</v>
      </c>
      <c r="D110" s="8">
        <v>2.56</v>
      </c>
      <c r="E110" s="8">
        <v>6.72</v>
      </c>
      <c r="F110" s="8">
        <v>20.58</v>
      </c>
      <c r="G110" s="8">
        <v>180.68</v>
      </c>
      <c r="H110" s="8">
        <v>0.03</v>
      </c>
      <c r="I110" s="8">
        <v>0</v>
      </c>
      <c r="J110" s="8">
        <v>36</v>
      </c>
      <c r="K110" s="8">
        <v>9.31</v>
      </c>
      <c r="L110" s="8">
        <v>26.66</v>
      </c>
      <c r="M110" s="8">
        <v>3.99</v>
      </c>
      <c r="N110" s="8">
        <v>0.27</v>
      </c>
      <c r="P110" s="52"/>
    </row>
    <row r="111" spans="1:16" s="51" customFormat="1" x14ac:dyDescent="0.25">
      <c r="A111" s="49" t="s">
        <v>54</v>
      </c>
      <c r="B111" s="26" t="s">
        <v>48</v>
      </c>
      <c r="C111" s="50">
        <v>50</v>
      </c>
      <c r="D111" s="13">
        <v>3.8</v>
      </c>
      <c r="E111" s="13">
        <v>0.4</v>
      </c>
      <c r="F111" s="13">
        <v>24.1</v>
      </c>
      <c r="G111" s="13">
        <v>116.49</v>
      </c>
      <c r="H111" s="13">
        <v>0.06</v>
      </c>
      <c r="I111" s="13">
        <v>0</v>
      </c>
      <c r="J111" s="13">
        <v>0</v>
      </c>
      <c r="K111" s="13">
        <v>10</v>
      </c>
      <c r="L111" s="13">
        <v>32</v>
      </c>
      <c r="M111" s="13">
        <v>7</v>
      </c>
      <c r="N111" s="13">
        <v>0.6</v>
      </c>
      <c r="P111" s="19"/>
    </row>
    <row r="112" spans="1:16" s="21" customFormat="1" x14ac:dyDescent="0.25">
      <c r="A112" s="68" t="s">
        <v>54</v>
      </c>
      <c r="B112" s="35" t="s">
        <v>30</v>
      </c>
      <c r="C112" s="69">
        <v>25</v>
      </c>
      <c r="D112" s="70">
        <v>1.4</v>
      </c>
      <c r="E112" s="70">
        <v>0.3</v>
      </c>
      <c r="F112" s="70">
        <v>12.35</v>
      </c>
      <c r="G112" s="70">
        <v>47.5</v>
      </c>
      <c r="H112" s="70">
        <v>0.02</v>
      </c>
      <c r="I112" s="70">
        <v>0</v>
      </c>
      <c r="J112" s="70">
        <v>0</v>
      </c>
      <c r="K112" s="70">
        <v>6</v>
      </c>
      <c r="L112" s="70">
        <v>26.5</v>
      </c>
      <c r="M112" s="70">
        <v>6</v>
      </c>
      <c r="N112" s="70">
        <v>0.8</v>
      </c>
    </row>
    <row r="113" spans="1:16" s="51" customFormat="1" ht="15.75" x14ac:dyDescent="0.25">
      <c r="A113" s="49"/>
      <c r="B113" s="28" t="s">
        <v>27</v>
      </c>
      <c r="C113" s="50"/>
      <c r="D113" s="55">
        <f>SUM(D107:D112)</f>
        <v>33.68</v>
      </c>
      <c r="E113" s="55">
        <f t="shared" ref="E113:N113" si="6">SUM(E107:E112)</f>
        <v>18.739999999999998</v>
      </c>
      <c r="F113" s="55">
        <f t="shared" si="6"/>
        <v>100.26999999999998</v>
      </c>
      <c r="G113" s="55">
        <f t="shared" si="6"/>
        <v>729.69</v>
      </c>
      <c r="H113" s="55">
        <f t="shared" si="6"/>
        <v>0.4300000000000001</v>
      </c>
      <c r="I113" s="55">
        <f t="shared" si="6"/>
        <v>6.5</v>
      </c>
      <c r="J113" s="55">
        <f t="shared" si="6"/>
        <v>114.78</v>
      </c>
      <c r="K113" s="55">
        <f t="shared" si="6"/>
        <v>101.49000000000001</v>
      </c>
      <c r="L113" s="55">
        <f t="shared" si="6"/>
        <v>705.8</v>
      </c>
      <c r="M113" s="55">
        <f t="shared" si="6"/>
        <v>110.52999999999999</v>
      </c>
      <c r="N113" s="55">
        <f t="shared" si="6"/>
        <v>6.3999999999999995</v>
      </c>
    </row>
    <row r="114" spans="1:16" s="51" customFormat="1" x14ac:dyDescent="0.25">
      <c r="A114" s="49"/>
      <c r="B114" s="29" t="s">
        <v>28</v>
      </c>
      <c r="C114" s="50"/>
      <c r="D114" s="13"/>
      <c r="E114" s="13"/>
      <c r="F114" s="13"/>
      <c r="G114" s="55"/>
      <c r="H114" s="13"/>
      <c r="I114" s="13"/>
      <c r="J114" s="13"/>
      <c r="K114" s="13"/>
      <c r="L114" s="13"/>
      <c r="M114" s="13"/>
      <c r="N114" s="13"/>
    </row>
    <row r="115" spans="1:16" s="51" customFormat="1" ht="30" x14ac:dyDescent="0.25">
      <c r="A115" s="100">
        <v>102</v>
      </c>
      <c r="B115" s="26" t="s">
        <v>121</v>
      </c>
      <c r="C115" s="4">
        <v>250</v>
      </c>
      <c r="D115" s="8">
        <v>10.51</v>
      </c>
      <c r="E115" s="8">
        <v>7.48</v>
      </c>
      <c r="F115" s="8">
        <v>23.49</v>
      </c>
      <c r="G115" s="8">
        <v>197.73</v>
      </c>
      <c r="H115" s="8">
        <v>0.27</v>
      </c>
      <c r="I115" s="8">
        <v>11.88</v>
      </c>
      <c r="J115" s="8">
        <v>21.44</v>
      </c>
      <c r="K115" s="8">
        <v>37.024999999999999</v>
      </c>
      <c r="L115" s="8">
        <v>37.69</v>
      </c>
      <c r="M115" s="8">
        <v>17.36</v>
      </c>
      <c r="N115" s="8">
        <v>3.1</v>
      </c>
      <c r="P115" s="52"/>
    </row>
    <row r="116" spans="1:16" s="51" customFormat="1" x14ac:dyDescent="0.25">
      <c r="A116" s="49">
        <v>204</v>
      </c>
      <c r="B116" s="26" t="s">
        <v>93</v>
      </c>
      <c r="C116" s="79" t="s">
        <v>43</v>
      </c>
      <c r="D116" s="13">
        <v>18.04</v>
      </c>
      <c r="E116" s="13">
        <v>19.34</v>
      </c>
      <c r="F116" s="13">
        <v>13.08</v>
      </c>
      <c r="G116" s="13">
        <v>298</v>
      </c>
      <c r="H116" s="13">
        <v>0.08</v>
      </c>
      <c r="I116" s="13">
        <v>1</v>
      </c>
      <c r="J116" s="13">
        <v>25</v>
      </c>
      <c r="K116" s="13">
        <v>23.84</v>
      </c>
      <c r="L116" s="13">
        <v>2112</v>
      </c>
      <c r="M116" s="13">
        <v>36</v>
      </c>
      <c r="N116" s="13">
        <v>3.19</v>
      </c>
    </row>
    <row r="117" spans="1:16" s="51" customFormat="1" x14ac:dyDescent="0.25">
      <c r="A117" s="49">
        <v>273</v>
      </c>
      <c r="B117" s="26" t="s">
        <v>51</v>
      </c>
      <c r="C117" s="50">
        <v>180</v>
      </c>
      <c r="D117" s="13">
        <v>6.48</v>
      </c>
      <c r="E117" s="13">
        <v>4.4000000000000004</v>
      </c>
      <c r="F117" s="13">
        <v>37.5</v>
      </c>
      <c r="G117" s="13">
        <v>183.5</v>
      </c>
      <c r="H117" s="13">
        <v>7.0000000000000007E-2</v>
      </c>
      <c r="I117" s="13">
        <v>0</v>
      </c>
      <c r="J117" s="13">
        <v>0</v>
      </c>
      <c r="K117" s="13">
        <v>12.5</v>
      </c>
      <c r="L117" s="13">
        <v>41.4</v>
      </c>
      <c r="M117" s="13">
        <v>11.25</v>
      </c>
      <c r="N117" s="13">
        <v>1.1200000000000001</v>
      </c>
    </row>
    <row r="118" spans="1:16" s="51" customFormat="1" hidden="1" x14ac:dyDescent="0.25">
      <c r="A118" s="49"/>
      <c r="B118" s="27"/>
      <c r="C118" s="50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6" s="51" customFormat="1" x14ac:dyDescent="0.25">
      <c r="A119" s="5">
        <v>388</v>
      </c>
      <c r="B119" s="26" t="s">
        <v>31</v>
      </c>
      <c r="C119" s="4">
        <v>200</v>
      </c>
      <c r="D119" s="8">
        <v>0.4</v>
      </c>
      <c r="E119" s="8">
        <v>0.2</v>
      </c>
      <c r="F119" s="8">
        <v>23.8</v>
      </c>
      <c r="G119" s="8">
        <v>100</v>
      </c>
      <c r="H119" s="8">
        <v>0</v>
      </c>
      <c r="I119" s="8">
        <v>110</v>
      </c>
      <c r="J119" s="8">
        <v>0</v>
      </c>
      <c r="K119" s="8">
        <v>14</v>
      </c>
      <c r="L119" s="8">
        <v>2</v>
      </c>
      <c r="M119" s="8">
        <v>4</v>
      </c>
      <c r="N119" s="8">
        <v>0.6</v>
      </c>
    </row>
    <row r="120" spans="1:16" s="51" customFormat="1" x14ac:dyDescent="0.25">
      <c r="A120" s="5" t="s">
        <v>54</v>
      </c>
      <c r="B120" s="26" t="s">
        <v>104</v>
      </c>
      <c r="C120" s="4">
        <v>200</v>
      </c>
      <c r="D120" s="9">
        <v>0.8</v>
      </c>
      <c r="E120" s="9">
        <v>0</v>
      </c>
      <c r="F120" s="9">
        <v>19.600000000000001</v>
      </c>
      <c r="G120" s="9">
        <v>94</v>
      </c>
      <c r="H120" s="9">
        <v>0.06</v>
      </c>
      <c r="I120" s="9">
        <v>20</v>
      </c>
      <c r="J120" s="9">
        <v>0</v>
      </c>
      <c r="K120" s="9">
        <v>16</v>
      </c>
      <c r="L120" s="9">
        <v>22</v>
      </c>
      <c r="M120" s="9">
        <v>18</v>
      </c>
      <c r="N120" s="9">
        <v>4.4000000000000004</v>
      </c>
    </row>
    <row r="121" spans="1:16" s="51" customFormat="1" x14ac:dyDescent="0.25">
      <c r="A121" s="49" t="s">
        <v>54</v>
      </c>
      <c r="B121" s="26" t="s">
        <v>48</v>
      </c>
      <c r="C121" s="50">
        <v>50</v>
      </c>
      <c r="D121" s="13">
        <v>3.8</v>
      </c>
      <c r="E121" s="13">
        <v>0.4</v>
      </c>
      <c r="F121" s="13">
        <v>24.1</v>
      </c>
      <c r="G121" s="13">
        <v>116.49</v>
      </c>
      <c r="H121" s="13">
        <v>0.06</v>
      </c>
      <c r="I121" s="13">
        <v>0</v>
      </c>
      <c r="J121" s="13">
        <v>0</v>
      </c>
      <c r="K121" s="13">
        <v>10</v>
      </c>
      <c r="L121" s="13">
        <v>32</v>
      </c>
      <c r="M121" s="13">
        <v>7</v>
      </c>
      <c r="N121" s="13">
        <v>0.6</v>
      </c>
      <c r="P121" s="19"/>
    </row>
    <row r="122" spans="1:16" x14ac:dyDescent="0.25">
      <c r="A122" s="72" t="s">
        <v>54</v>
      </c>
      <c r="B122" s="25" t="s">
        <v>30</v>
      </c>
      <c r="C122" s="10">
        <v>35</v>
      </c>
      <c r="D122" s="73">
        <v>1.96</v>
      </c>
      <c r="E122" s="73">
        <v>0.42</v>
      </c>
      <c r="F122" s="73">
        <v>17.29</v>
      </c>
      <c r="G122" s="73">
        <v>66.5</v>
      </c>
      <c r="H122" s="73">
        <v>0.04</v>
      </c>
      <c r="I122" s="73">
        <v>0</v>
      </c>
      <c r="J122" s="73">
        <v>0</v>
      </c>
      <c r="K122" s="73">
        <v>8.4</v>
      </c>
      <c r="L122" s="73">
        <v>37.1</v>
      </c>
      <c r="M122" s="73">
        <v>8.4</v>
      </c>
      <c r="N122" s="73">
        <v>1.1200000000000001</v>
      </c>
      <c r="P122" s="19"/>
    </row>
    <row r="123" spans="1:16" ht="15.75" x14ac:dyDescent="0.25">
      <c r="A123" s="72"/>
      <c r="B123" s="31" t="s">
        <v>29</v>
      </c>
      <c r="C123" s="75"/>
      <c r="D123" s="61">
        <f>SUM(D115:D122)</f>
        <v>41.989999999999995</v>
      </c>
      <c r="E123" s="61">
        <f t="shared" ref="E123:N123" si="7">SUM(E115:E122)</f>
        <v>32.239999999999995</v>
      </c>
      <c r="F123" s="61">
        <f t="shared" si="7"/>
        <v>158.85999999999999</v>
      </c>
      <c r="G123" s="61">
        <f t="shared" si="7"/>
        <v>1056.22</v>
      </c>
      <c r="H123" s="61">
        <f t="shared" si="7"/>
        <v>0.58000000000000007</v>
      </c>
      <c r="I123" s="61">
        <f t="shared" si="7"/>
        <v>142.88</v>
      </c>
      <c r="J123" s="61">
        <f t="shared" si="7"/>
        <v>46.44</v>
      </c>
      <c r="K123" s="61">
        <f t="shared" si="7"/>
        <v>121.765</v>
      </c>
      <c r="L123" s="61">
        <f t="shared" si="7"/>
        <v>2284.19</v>
      </c>
      <c r="M123" s="61">
        <f t="shared" si="7"/>
        <v>102.01</v>
      </c>
      <c r="N123" s="61">
        <f t="shared" si="7"/>
        <v>14.129999999999999</v>
      </c>
    </row>
    <row r="124" spans="1:16" ht="15.75" x14ac:dyDescent="0.25">
      <c r="A124" s="74"/>
      <c r="B124" s="31" t="s">
        <v>40</v>
      </c>
      <c r="C124" s="80"/>
      <c r="D124" s="62">
        <f>D113+D123</f>
        <v>75.669999999999987</v>
      </c>
      <c r="E124" s="62">
        <f t="shared" ref="E124:N124" si="8">E113+E123</f>
        <v>50.97999999999999</v>
      </c>
      <c r="F124" s="62">
        <f t="shared" si="8"/>
        <v>259.13</v>
      </c>
      <c r="G124" s="62">
        <f t="shared" si="8"/>
        <v>1785.91</v>
      </c>
      <c r="H124" s="62">
        <f t="shared" si="8"/>
        <v>1.0100000000000002</v>
      </c>
      <c r="I124" s="62">
        <f t="shared" si="8"/>
        <v>149.38</v>
      </c>
      <c r="J124" s="62">
        <f t="shared" si="8"/>
        <v>161.22</v>
      </c>
      <c r="K124" s="62">
        <f t="shared" si="8"/>
        <v>223.255</v>
      </c>
      <c r="L124" s="62">
        <f t="shared" si="8"/>
        <v>2989.99</v>
      </c>
      <c r="M124" s="62">
        <f t="shared" si="8"/>
        <v>212.54</v>
      </c>
      <c r="N124" s="62">
        <f t="shared" si="8"/>
        <v>20.529999999999998</v>
      </c>
    </row>
    <row r="125" spans="1:16" ht="15.75" x14ac:dyDescent="0.25">
      <c r="A125" s="22"/>
      <c r="B125" s="64"/>
      <c r="C125" s="81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6" ht="15.75" x14ac:dyDescent="0.25">
      <c r="A126" s="22"/>
      <c r="B126" s="64"/>
      <c r="C126" s="81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6" ht="15.75" x14ac:dyDescent="0.25">
      <c r="A127" s="22"/>
      <c r="B127" s="64"/>
      <c r="C127" s="81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6" ht="15.75" x14ac:dyDescent="0.25">
      <c r="A128" s="22"/>
      <c r="B128" s="64"/>
      <c r="C128" s="81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6" ht="15.75" x14ac:dyDescent="0.25">
      <c r="A129" s="22"/>
      <c r="B129" s="64"/>
      <c r="C129" s="81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6" ht="15.75" x14ac:dyDescent="0.25">
      <c r="A130" s="22"/>
      <c r="B130" s="64"/>
      <c r="C130" s="81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2" spans="1:16" x14ac:dyDescent="0.25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</row>
    <row r="133" spans="1:16" x14ac:dyDescent="0.25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</row>
    <row r="134" spans="1:16" x14ac:dyDescent="0.25">
      <c r="A134" s="209" t="s">
        <v>86</v>
      </c>
      <c r="B134" s="209"/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</row>
    <row r="135" spans="1:16" x14ac:dyDescent="0.25">
      <c r="A135" s="202" t="s">
        <v>63</v>
      </c>
      <c r="B135" s="202"/>
      <c r="C135" s="202"/>
      <c r="D135" s="203"/>
      <c r="E135" s="203"/>
      <c r="F135" s="203"/>
      <c r="G135" s="202"/>
      <c r="H135" s="203"/>
      <c r="I135" s="203"/>
      <c r="J135" s="203"/>
      <c r="K135" s="203"/>
      <c r="L135" s="203"/>
      <c r="M135" s="203"/>
      <c r="N135" s="203"/>
    </row>
    <row r="136" spans="1:16" ht="30" x14ac:dyDescent="0.25">
      <c r="A136" s="16" t="s">
        <v>9</v>
      </c>
      <c r="B136" s="16" t="s">
        <v>10</v>
      </c>
      <c r="C136" s="210" t="s">
        <v>53</v>
      </c>
      <c r="D136" s="207" t="s">
        <v>11</v>
      </c>
      <c r="E136" s="206"/>
      <c r="F136" s="208"/>
      <c r="G136" s="16" t="s">
        <v>12</v>
      </c>
      <c r="H136" s="207" t="s">
        <v>13</v>
      </c>
      <c r="I136" s="206"/>
      <c r="J136" s="206"/>
      <c r="K136" s="206" t="s">
        <v>14</v>
      </c>
      <c r="L136" s="206"/>
      <c r="M136" s="206"/>
      <c r="N136" s="206"/>
    </row>
    <row r="137" spans="1:16" x14ac:dyDescent="0.25">
      <c r="A137" s="41" t="s">
        <v>15</v>
      </c>
      <c r="B137" s="23"/>
      <c r="C137" s="211"/>
      <c r="D137" s="42" t="s">
        <v>16</v>
      </c>
      <c r="E137" s="10" t="s">
        <v>17</v>
      </c>
      <c r="F137" s="43" t="s">
        <v>18</v>
      </c>
      <c r="G137" s="44" t="s">
        <v>19</v>
      </c>
      <c r="H137" s="42" t="s">
        <v>67</v>
      </c>
      <c r="I137" s="10" t="s">
        <v>20</v>
      </c>
      <c r="J137" s="10" t="s">
        <v>21</v>
      </c>
      <c r="K137" s="10" t="s">
        <v>22</v>
      </c>
      <c r="L137" s="10" t="s">
        <v>23</v>
      </c>
      <c r="M137" s="10" t="s">
        <v>24</v>
      </c>
      <c r="N137" s="10" t="s">
        <v>25</v>
      </c>
    </row>
    <row r="138" spans="1:16" x14ac:dyDescent="0.25">
      <c r="A138" s="23"/>
      <c r="B138" s="24" t="s">
        <v>26</v>
      </c>
      <c r="C138" s="41"/>
      <c r="D138" s="10"/>
      <c r="E138" s="10"/>
      <c r="F138" s="10"/>
      <c r="G138" s="41"/>
      <c r="H138" s="10"/>
      <c r="I138" s="10"/>
      <c r="J138" s="10"/>
      <c r="K138" s="10"/>
      <c r="L138" s="10"/>
      <c r="M138" s="10"/>
      <c r="N138" s="10"/>
    </row>
    <row r="139" spans="1:16" s="51" customFormat="1" hidden="1" x14ac:dyDescent="0.25">
      <c r="A139" s="49"/>
      <c r="B139" s="32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4"/>
      <c r="P139" s="54"/>
    </row>
    <row r="140" spans="1:16" s="51" customFormat="1" x14ac:dyDescent="0.25">
      <c r="A140" s="26">
        <v>132</v>
      </c>
      <c r="B140" s="26" t="s">
        <v>6</v>
      </c>
      <c r="C140" s="50">
        <v>160</v>
      </c>
      <c r="D140" s="13">
        <v>14.55</v>
      </c>
      <c r="E140" s="13">
        <v>22.55</v>
      </c>
      <c r="F140" s="13">
        <v>3.8</v>
      </c>
      <c r="G140" s="13">
        <v>276.35000000000002</v>
      </c>
      <c r="H140" s="13">
        <v>0.47</v>
      </c>
      <c r="I140" s="13">
        <v>0.81</v>
      </c>
      <c r="J140" s="13">
        <v>312.5</v>
      </c>
      <c r="K140" s="13">
        <v>215</v>
      </c>
      <c r="L140" s="13">
        <v>252.5</v>
      </c>
      <c r="M140" s="13">
        <v>18.399999999999999</v>
      </c>
      <c r="N140" s="13">
        <v>6.3</v>
      </c>
    </row>
    <row r="141" spans="1:16" s="51" customFormat="1" ht="18.75" customHeight="1" x14ac:dyDescent="0.25">
      <c r="A141" s="49" t="s">
        <v>54</v>
      </c>
      <c r="B141" s="26" t="s">
        <v>59</v>
      </c>
      <c r="C141" s="50">
        <v>200</v>
      </c>
      <c r="D141" s="13">
        <v>5.8</v>
      </c>
      <c r="E141" s="13">
        <v>5</v>
      </c>
      <c r="F141" s="13">
        <v>23.4</v>
      </c>
      <c r="G141" s="13">
        <v>112.24</v>
      </c>
      <c r="H141" s="13">
        <v>0.08</v>
      </c>
      <c r="I141" s="13">
        <v>1.4</v>
      </c>
      <c r="J141" s="13">
        <v>40</v>
      </c>
      <c r="K141" s="13">
        <v>240</v>
      </c>
      <c r="L141" s="13">
        <v>180</v>
      </c>
      <c r="M141" s="13">
        <v>28</v>
      </c>
      <c r="N141" s="13">
        <v>0.2</v>
      </c>
    </row>
    <row r="142" spans="1:16" s="51" customFormat="1" x14ac:dyDescent="0.25">
      <c r="A142" s="26">
        <v>239</v>
      </c>
      <c r="B142" s="26" t="s">
        <v>52</v>
      </c>
      <c r="C142" s="50">
        <v>70</v>
      </c>
      <c r="D142" s="13">
        <v>7.7</v>
      </c>
      <c r="E142" s="13">
        <v>16.79</v>
      </c>
      <c r="F142" s="13">
        <v>0.28000000000000003</v>
      </c>
      <c r="G142" s="13">
        <v>182</v>
      </c>
      <c r="H142" s="13">
        <v>0.13</v>
      </c>
      <c r="I142" s="13">
        <v>0</v>
      </c>
      <c r="J142" s="13">
        <v>0</v>
      </c>
      <c r="K142" s="13">
        <v>24.5</v>
      </c>
      <c r="L142" s="13">
        <v>111.3</v>
      </c>
      <c r="M142" s="13">
        <v>19.100000000000001</v>
      </c>
      <c r="N142" s="13">
        <v>1.26</v>
      </c>
      <c r="O142" s="54"/>
    </row>
    <row r="143" spans="1:16" s="51" customFormat="1" x14ac:dyDescent="0.25">
      <c r="A143" s="100">
        <v>379</v>
      </c>
      <c r="B143" s="26" t="s">
        <v>32</v>
      </c>
      <c r="C143" s="4">
        <v>200</v>
      </c>
      <c r="D143" s="8">
        <v>4.5</v>
      </c>
      <c r="E143" s="8">
        <v>4.7</v>
      </c>
      <c r="F143" s="8">
        <v>26.5</v>
      </c>
      <c r="G143" s="8">
        <v>145</v>
      </c>
      <c r="H143" s="8">
        <v>0.01</v>
      </c>
      <c r="I143" s="8">
        <v>0.43</v>
      </c>
      <c r="J143" s="8">
        <v>0.02</v>
      </c>
      <c r="K143" s="8">
        <v>126</v>
      </c>
      <c r="L143" s="8">
        <v>47.4</v>
      </c>
      <c r="M143" s="8">
        <v>31</v>
      </c>
      <c r="N143" s="8">
        <v>0.43</v>
      </c>
    </row>
    <row r="144" spans="1:16" s="51" customFormat="1" x14ac:dyDescent="0.25">
      <c r="A144" s="49" t="s">
        <v>54</v>
      </c>
      <c r="B144" s="26" t="s">
        <v>101</v>
      </c>
      <c r="C144" s="50">
        <v>200</v>
      </c>
      <c r="D144" s="13">
        <v>0.8</v>
      </c>
      <c r="E144" s="13">
        <v>0</v>
      </c>
      <c r="F144" s="13">
        <v>19.600000000000001</v>
      </c>
      <c r="G144" s="13">
        <v>94</v>
      </c>
      <c r="H144" s="13">
        <v>0.06</v>
      </c>
      <c r="I144" s="13">
        <v>20</v>
      </c>
      <c r="J144" s="13">
        <v>0</v>
      </c>
      <c r="K144" s="13">
        <v>16</v>
      </c>
      <c r="L144" s="13">
        <v>22</v>
      </c>
      <c r="M144" s="13">
        <v>18</v>
      </c>
      <c r="N144" s="13">
        <v>4.4000000000000004</v>
      </c>
      <c r="O144" s="54"/>
    </row>
    <row r="145" spans="1:16" s="51" customFormat="1" x14ac:dyDescent="0.25">
      <c r="A145" s="49" t="s">
        <v>54</v>
      </c>
      <c r="B145" s="26" t="s">
        <v>48</v>
      </c>
      <c r="C145" s="50">
        <v>50</v>
      </c>
      <c r="D145" s="13">
        <v>3.8</v>
      </c>
      <c r="E145" s="13">
        <v>0.4</v>
      </c>
      <c r="F145" s="13">
        <v>24.1</v>
      </c>
      <c r="G145" s="13">
        <v>116.49</v>
      </c>
      <c r="H145" s="13">
        <v>0.06</v>
      </c>
      <c r="I145" s="13">
        <v>0</v>
      </c>
      <c r="J145" s="13">
        <v>0</v>
      </c>
      <c r="K145" s="13">
        <v>10</v>
      </c>
      <c r="L145" s="13">
        <v>32</v>
      </c>
      <c r="M145" s="13">
        <v>7</v>
      </c>
      <c r="N145" s="13">
        <v>0.6</v>
      </c>
      <c r="P145" s="19"/>
    </row>
    <row r="146" spans="1:16" s="21" customFormat="1" x14ac:dyDescent="0.25">
      <c r="A146" s="68" t="s">
        <v>54</v>
      </c>
      <c r="B146" s="35" t="s">
        <v>30</v>
      </c>
      <c r="C146" s="69">
        <v>25</v>
      </c>
      <c r="D146" s="70">
        <v>1.4</v>
      </c>
      <c r="E146" s="70">
        <v>0.3</v>
      </c>
      <c r="F146" s="70">
        <v>12.35</v>
      </c>
      <c r="G146" s="70">
        <v>47.5</v>
      </c>
      <c r="H146" s="70">
        <v>0.02</v>
      </c>
      <c r="I146" s="70">
        <v>0</v>
      </c>
      <c r="J146" s="70">
        <v>0</v>
      </c>
      <c r="K146" s="70">
        <v>6</v>
      </c>
      <c r="L146" s="70">
        <v>26.5</v>
      </c>
      <c r="M146" s="70">
        <v>6</v>
      </c>
      <c r="N146" s="70">
        <v>0.8</v>
      </c>
    </row>
    <row r="147" spans="1:16" s="51" customFormat="1" ht="15.75" x14ac:dyDescent="0.25">
      <c r="A147" s="26"/>
      <c r="B147" s="28" t="s">
        <v>27</v>
      </c>
      <c r="C147" s="50"/>
      <c r="D147" s="55">
        <f>SUM(D139:D146)</f>
        <v>38.54999999999999</v>
      </c>
      <c r="E147" s="55">
        <f t="shared" ref="E147:N147" si="9">SUM(E139:E146)</f>
        <v>49.74</v>
      </c>
      <c r="F147" s="55">
        <f t="shared" si="9"/>
        <v>110.03</v>
      </c>
      <c r="G147" s="55">
        <f t="shared" si="9"/>
        <v>973.58</v>
      </c>
      <c r="H147" s="55">
        <f t="shared" si="9"/>
        <v>0.83000000000000007</v>
      </c>
      <c r="I147" s="55">
        <f t="shared" si="9"/>
        <v>22.64</v>
      </c>
      <c r="J147" s="55">
        <f t="shared" si="9"/>
        <v>352.52</v>
      </c>
      <c r="K147" s="55">
        <f t="shared" si="9"/>
        <v>637.5</v>
      </c>
      <c r="L147" s="55">
        <f t="shared" si="9"/>
        <v>671.69999999999993</v>
      </c>
      <c r="M147" s="55">
        <f t="shared" si="9"/>
        <v>127.5</v>
      </c>
      <c r="N147" s="55">
        <f t="shared" si="9"/>
        <v>13.99</v>
      </c>
    </row>
    <row r="148" spans="1:16" s="51" customFormat="1" x14ac:dyDescent="0.25">
      <c r="A148" s="26"/>
      <c r="B148" s="29" t="s">
        <v>28</v>
      </c>
      <c r="C148" s="50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6" s="51" customFormat="1" x14ac:dyDescent="0.25">
      <c r="A149" s="49">
        <v>70</v>
      </c>
      <c r="B149" s="26" t="s">
        <v>3</v>
      </c>
      <c r="C149" s="50">
        <v>100</v>
      </c>
      <c r="D149" s="13">
        <v>0.84</v>
      </c>
      <c r="E149" s="13">
        <v>0.12</v>
      </c>
      <c r="F149" s="13">
        <v>2.2799999999999998</v>
      </c>
      <c r="G149" s="13">
        <v>19.2</v>
      </c>
      <c r="H149" s="13">
        <v>0</v>
      </c>
      <c r="I149" s="13">
        <v>0</v>
      </c>
      <c r="J149" s="13">
        <v>0</v>
      </c>
      <c r="K149" s="13">
        <v>40.799999999999997</v>
      </c>
      <c r="L149" s="13">
        <v>30</v>
      </c>
      <c r="M149" s="13">
        <v>14</v>
      </c>
      <c r="N149" s="13">
        <v>0.6</v>
      </c>
      <c r="P149" s="52"/>
    </row>
    <row r="150" spans="1:16" s="51" customFormat="1" ht="30" x14ac:dyDescent="0.25">
      <c r="A150" s="100">
        <v>63</v>
      </c>
      <c r="B150" s="26" t="s">
        <v>107</v>
      </c>
      <c r="C150" s="4">
        <v>250</v>
      </c>
      <c r="D150" s="8">
        <v>10.51</v>
      </c>
      <c r="E150" s="8">
        <v>16.03</v>
      </c>
      <c r="F150" s="8">
        <v>9.4</v>
      </c>
      <c r="G150" s="8">
        <v>224.15</v>
      </c>
      <c r="H150" s="8">
        <v>0.06</v>
      </c>
      <c r="I150" s="8">
        <v>5.03</v>
      </c>
      <c r="J150" s="8">
        <v>0.93</v>
      </c>
      <c r="K150" s="8">
        <v>11.1</v>
      </c>
      <c r="L150" s="8">
        <v>45.94</v>
      </c>
      <c r="M150" s="8">
        <v>6.55</v>
      </c>
      <c r="N150" s="8">
        <v>0.25</v>
      </c>
      <c r="P150" s="52"/>
    </row>
    <row r="151" spans="1:16" s="51" customFormat="1" x14ac:dyDescent="0.25">
      <c r="A151" s="102">
        <v>202</v>
      </c>
      <c r="B151" s="101" t="s">
        <v>5</v>
      </c>
      <c r="C151" s="105" t="s">
        <v>41</v>
      </c>
      <c r="D151" s="103">
        <v>12.84</v>
      </c>
      <c r="E151" s="103">
        <v>18.52</v>
      </c>
      <c r="F151" s="103">
        <v>7.33</v>
      </c>
      <c r="G151" s="103">
        <v>166.88</v>
      </c>
      <c r="H151" s="103">
        <v>0.04</v>
      </c>
      <c r="I151" s="103">
        <v>0.72</v>
      </c>
      <c r="J151" s="103">
        <v>0</v>
      </c>
      <c r="K151" s="103">
        <v>17.600000000000001</v>
      </c>
      <c r="L151" s="103">
        <v>107</v>
      </c>
      <c r="M151" s="103">
        <v>85.6</v>
      </c>
      <c r="N151" s="103">
        <v>0.64</v>
      </c>
      <c r="P151" s="52"/>
    </row>
    <row r="152" spans="1:16" s="51" customFormat="1" x14ac:dyDescent="0.25">
      <c r="A152" s="26">
        <v>255</v>
      </c>
      <c r="B152" s="26" t="s">
        <v>37</v>
      </c>
      <c r="C152" s="50">
        <v>180</v>
      </c>
      <c r="D152" s="13">
        <v>7.12</v>
      </c>
      <c r="E152" s="13">
        <v>0.72</v>
      </c>
      <c r="F152" s="13">
        <v>37.44</v>
      </c>
      <c r="G152" s="13">
        <v>183.7</v>
      </c>
      <c r="H152" s="13">
        <v>0.12</v>
      </c>
      <c r="I152" s="13">
        <v>0</v>
      </c>
      <c r="J152" s="13">
        <v>0</v>
      </c>
      <c r="K152" s="13">
        <v>12.48</v>
      </c>
      <c r="L152" s="13">
        <v>148.5</v>
      </c>
      <c r="M152" s="13">
        <v>11.24</v>
      </c>
      <c r="N152" s="13">
        <v>1.1200000000000001</v>
      </c>
    </row>
    <row r="153" spans="1:16" s="51" customFormat="1" x14ac:dyDescent="0.25">
      <c r="A153" s="5">
        <v>588</v>
      </c>
      <c r="B153" s="26" t="s">
        <v>39</v>
      </c>
      <c r="C153" s="4">
        <v>200</v>
      </c>
      <c r="D153" s="8">
        <v>0.56000000000000005</v>
      </c>
      <c r="E153" s="8">
        <v>0</v>
      </c>
      <c r="F153" s="8">
        <v>27.89</v>
      </c>
      <c r="G153" s="8">
        <v>113.79</v>
      </c>
      <c r="H153" s="8">
        <v>0.01</v>
      </c>
      <c r="I153" s="8">
        <v>0.7</v>
      </c>
      <c r="J153" s="8">
        <v>0.7</v>
      </c>
      <c r="K153" s="8">
        <v>12</v>
      </c>
      <c r="L153" s="8">
        <v>22.6</v>
      </c>
      <c r="M153" s="8">
        <v>4</v>
      </c>
      <c r="N153" s="8">
        <v>0.8</v>
      </c>
    </row>
    <row r="154" spans="1:16" s="51" customFormat="1" x14ac:dyDescent="0.25">
      <c r="A154" s="49" t="s">
        <v>54</v>
      </c>
      <c r="B154" s="26" t="s">
        <v>48</v>
      </c>
      <c r="C154" s="50">
        <v>50</v>
      </c>
      <c r="D154" s="13">
        <v>3.8</v>
      </c>
      <c r="E154" s="13">
        <v>0.4</v>
      </c>
      <c r="F154" s="13">
        <v>24.1</v>
      </c>
      <c r="G154" s="13">
        <v>116.49</v>
      </c>
      <c r="H154" s="13">
        <v>0.06</v>
      </c>
      <c r="I154" s="13">
        <v>0</v>
      </c>
      <c r="J154" s="13">
        <v>0</v>
      </c>
      <c r="K154" s="13">
        <v>10</v>
      </c>
      <c r="L154" s="13">
        <v>32</v>
      </c>
      <c r="M154" s="13">
        <v>7</v>
      </c>
      <c r="N154" s="13">
        <v>0.6</v>
      </c>
      <c r="P154" s="54"/>
    </row>
    <row r="155" spans="1:16" x14ac:dyDescent="0.25">
      <c r="A155" s="72" t="s">
        <v>54</v>
      </c>
      <c r="B155" s="25" t="s">
        <v>30</v>
      </c>
      <c r="C155" s="10">
        <v>35</v>
      </c>
      <c r="D155" s="73">
        <v>1.96</v>
      </c>
      <c r="E155" s="73">
        <v>0.42</v>
      </c>
      <c r="F155" s="73">
        <v>17.29</v>
      </c>
      <c r="G155" s="73">
        <v>66.5</v>
      </c>
      <c r="H155" s="73">
        <v>0.04</v>
      </c>
      <c r="I155" s="73">
        <v>0</v>
      </c>
      <c r="J155" s="73">
        <v>0</v>
      </c>
      <c r="K155" s="73">
        <v>8.4</v>
      </c>
      <c r="L155" s="73">
        <v>37.1</v>
      </c>
      <c r="M155" s="73">
        <v>8.4</v>
      </c>
      <c r="N155" s="73">
        <v>1.1200000000000001</v>
      </c>
      <c r="P155" s="19"/>
    </row>
    <row r="156" spans="1:16" ht="15.75" x14ac:dyDescent="0.25">
      <c r="A156" s="25"/>
      <c r="B156" s="31" t="s">
        <v>29</v>
      </c>
      <c r="C156" s="10"/>
      <c r="D156" s="61">
        <f t="shared" ref="D156:N156" si="10">SUM(D149:D155)</f>
        <v>37.629999999999995</v>
      </c>
      <c r="E156" s="61">
        <f t="shared" si="10"/>
        <v>36.21</v>
      </c>
      <c r="F156" s="61">
        <f t="shared" si="10"/>
        <v>125.72999999999999</v>
      </c>
      <c r="G156" s="61">
        <f t="shared" si="10"/>
        <v>890.71</v>
      </c>
      <c r="H156" s="61">
        <f t="shared" si="10"/>
        <v>0.33</v>
      </c>
      <c r="I156" s="61">
        <f t="shared" si="10"/>
        <v>6.45</v>
      </c>
      <c r="J156" s="61">
        <f t="shared" si="10"/>
        <v>1.63</v>
      </c>
      <c r="K156" s="61">
        <f t="shared" si="10"/>
        <v>112.38000000000001</v>
      </c>
      <c r="L156" s="61">
        <f t="shared" si="10"/>
        <v>423.14000000000004</v>
      </c>
      <c r="M156" s="61">
        <f t="shared" si="10"/>
        <v>136.79</v>
      </c>
      <c r="N156" s="61">
        <f t="shared" si="10"/>
        <v>5.13</v>
      </c>
    </row>
    <row r="157" spans="1:16" ht="15.75" x14ac:dyDescent="0.25">
      <c r="A157" s="74"/>
      <c r="B157" s="31" t="s">
        <v>40</v>
      </c>
      <c r="C157" s="80"/>
      <c r="D157" s="62">
        <f t="shared" ref="D157:N157" si="11">D147+D156</f>
        <v>76.179999999999978</v>
      </c>
      <c r="E157" s="62">
        <f t="shared" si="11"/>
        <v>85.95</v>
      </c>
      <c r="F157" s="62">
        <f t="shared" si="11"/>
        <v>235.76</v>
      </c>
      <c r="G157" s="62">
        <f t="shared" si="11"/>
        <v>1864.29</v>
      </c>
      <c r="H157" s="62">
        <f t="shared" si="11"/>
        <v>1.1600000000000001</v>
      </c>
      <c r="I157" s="62">
        <f t="shared" si="11"/>
        <v>29.09</v>
      </c>
      <c r="J157" s="62">
        <f t="shared" si="11"/>
        <v>354.15</v>
      </c>
      <c r="K157" s="62">
        <f t="shared" si="11"/>
        <v>749.88</v>
      </c>
      <c r="L157" s="62">
        <f t="shared" si="11"/>
        <v>1094.8399999999999</v>
      </c>
      <c r="M157" s="62">
        <f t="shared" si="11"/>
        <v>264.28999999999996</v>
      </c>
      <c r="N157" s="62">
        <f t="shared" si="11"/>
        <v>19.12</v>
      </c>
    </row>
    <row r="158" spans="1:16" ht="15.75" x14ac:dyDescent="0.25">
      <c r="A158" s="22"/>
      <c r="B158" s="64"/>
      <c r="C158" s="81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</row>
    <row r="159" spans="1:16" ht="15.75" x14ac:dyDescent="0.25">
      <c r="A159" s="22"/>
      <c r="B159" s="64"/>
      <c r="C159" s="81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</row>
    <row r="160" spans="1:16" ht="15.75" x14ac:dyDescent="0.25">
      <c r="A160" s="22"/>
      <c r="B160" s="64"/>
      <c r="C160" s="81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</row>
    <row r="165" spans="1:16" x14ac:dyDescent="0.25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</row>
    <row r="166" spans="1:16" x14ac:dyDescent="0.25">
      <c r="A166" s="205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</row>
    <row r="167" spans="1:16" x14ac:dyDescent="0.25">
      <c r="A167" s="209" t="s">
        <v>87</v>
      </c>
      <c r="B167" s="209"/>
      <c r="C167" s="209"/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209"/>
    </row>
    <row r="168" spans="1:16" x14ac:dyDescent="0.25">
      <c r="A168" s="202" t="s">
        <v>63</v>
      </c>
      <c r="B168" s="202"/>
      <c r="C168" s="202"/>
      <c r="D168" s="203"/>
      <c r="E168" s="203"/>
      <c r="F168" s="203"/>
      <c r="G168" s="202"/>
      <c r="H168" s="203"/>
      <c r="I168" s="203"/>
      <c r="J168" s="203"/>
      <c r="K168" s="203"/>
      <c r="L168" s="203"/>
      <c r="M168" s="203"/>
      <c r="N168" s="203"/>
    </row>
    <row r="169" spans="1:16" ht="30" x14ac:dyDescent="0.25">
      <c r="A169" s="16" t="s">
        <v>9</v>
      </c>
      <c r="B169" s="16" t="s">
        <v>10</v>
      </c>
      <c r="C169" s="210" t="s">
        <v>53</v>
      </c>
      <c r="D169" s="207" t="s">
        <v>11</v>
      </c>
      <c r="E169" s="206"/>
      <c r="F169" s="208"/>
      <c r="G169" s="16" t="s">
        <v>12</v>
      </c>
      <c r="H169" s="207" t="s">
        <v>13</v>
      </c>
      <c r="I169" s="206"/>
      <c r="J169" s="206"/>
      <c r="K169" s="206" t="s">
        <v>14</v>
      </c>
      <c r="L169" s="206"/>
      <c r="M169" s="206"/>
      <c r="N169" s="206"/>
    </row>
    <row r="170" spans="1:16" x14ac:dyDescent="0.25">
      <c r="A170" s="41" t="s">
        <v>15</v>
      </c>
      <c r="B170" s="23"/>
      <c r="C170" s="211"/>
      <c r="D170" s="42" t="s">
        <v>16</v>
      </c>
      <c r="E170" s="10" t="s">
        <v>17</v>
      </c>
      <c r="F170" s="43" t="s">
        <v>18</v>
      </c>
      <c r="G170" s="44" t="s">
        <v>19</v>
      </c>
      <c r="H170" s="42" t="s">
        <v>67</v>
      </c>
      <c r="I170" s="10" t="s">
        <v>20</v>
      </c>
      <c r="J170" s="10" t="s">
        <v>21</v>
      </c>
      <c r="K170" s="10" t="s">
        <v>22</v>
      </c>
      <c r="L170" s="10" t="s">
        <v>23</v>
      </c>
      <c r="M170" s="10" t="s">
        <v>24</v>
      </c>
      <c r="N170" s="10" t="s">
        <v>25</v>
      </c>
    </row>
    <row r="171" spans="1:16" x14ac:dyDescent="0.25">
      <c r="A171" s="75"/>
      <c r="B171" s="46" t="s">
        <v>26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</row>
    <row r="172" spans="1:16" ht="30" x14ac:dyDescent="0.25">
      <c r="A172" s="6">
        <v>229</v>
      </c>
      <c r="B172" s="33" t="s">
        <v>92</v>
      </c>
      <c r="C172" s="12">
        <v>50</v>
      </c>
      <c r="D172" s="15">
        <v>1.1000000000000001</v>
      </c>
      <c r="E172" s="15">
        <v>0.2</v>
      </c>
      <c r="F172" s="15">
        <v>7.35</v>
      </c>
      <c r="G172" s="15">
        <v>20.94</v>
      </c>
      <c r="H172" s="15">
        <v>0.01</v>
      </c>
      <c r="I172" s="15">
        <v>2.4</v>
      </c>
      <c r="J172" s="15">
        <v>0</v>
      </c>
      <c r="K172" s="15">
        <v>2.5</v>
      </c>
      <c r="L172" s="15">
        <v>30</v>
      </c>
      <c r="M172" s="15">
        <v>0</v>
      </c>
      <c r="N172" s="15">
        <v>0.2</v>
      </c>
      <c r="P172" s="82"/>
    </row>
    <row r="173" spans="1:16" x14ac:dyDescent="0.25">
      <c r="A173" s="25">
        <v>415</v>
      </c>
      <c r="B173" s="32" t="s">
        <v>94</v>
      </c>
      <c r="C173" s="10" t="s">
        <v>113</v>
      </c>
      <c r="D173" s="73">
        <v>23.55</v>
      </c>
      <c r="E173" s="73">
        <v>14.1</v>
      </c>
      <c r="F173" s="73">
        <v>4.95</v>
      </c>
      <c r="G173" s="73">
        <v>253.5</v>
      </c>
      <c r="H173" s="73">
        <v>0.09</v>
      </c>
      <c r="I173" s="73">
        <v>6</v>
      </c>
      <c r="J173" s="73">
        <v>30</v>
      </c>
      <c r="K173" s="73">
        <v>40.5</v>
      </c>
      <c r="L173" s="73">
        <v>159</v>
      </c>
      <c r="M173" s="73">
        <v>37.5</v>
      </c>
      <c r="N173" s="73">
        <v>1.35</v>
      </c>
    </row>
    <row r="174" spans="1:16" x14ac:dyDescent="0.25">
      <c r="A174" s="49">
        <v>273</v>
      </c>
      <c r="B174" s="26" t="s">
        <v>51</v>
      </c>
      <c r="C174" s="50">
        <v>180</v>
      </c>
      <c r="D174" s="13">
        <v>6.48</v>
      </c>
      <c r="E174" s="13">
        <v>4.4000000000000004</v>
      </c>
      <c r="F174" s="13">
        <v>37.5</v>
      </c>
      <c r="G174" s="13">
        <v>183.5</v>
      </c>
      <c r="H174" s="13">
        <v>7.0000000000000007E-2</v>
      </c>
      <c r="I174" s="13">
        <v>0</v>
      </c>
      <c r="J174" s="13">
        <v>0</v>
      </c>
      <c r="K174" s="13">
        <v>12.5</v>
      </c>
      <c r="L174" s="13">
        <v>41.4</v>
      </c>
      <c r="M174" s="13">
        <v>11.25</v>
      </c>
      <c r="N174" s="13">
        <v>1.1200000000000001</v>
      </c>
    </row>
    <row r="175" spans="1:16" s="51" customFormat="1" ht="30" x14ac:dyDescent="0.25">
      <c r="A175" s="100">
        <v>350</v>
      </c>
      <c r="B175" s="26" t="s">
        <v>50</v>
      </c>
      <c r="C175" s="4">
        <v>200</v>
      </c>
      <c r="D175" s="8">
        <v>0</v>
      </c>
      <c r="E175" s="8">
        <v>0</v>
      </c>
      <c r="F175" s="8">
        <v>33.93</v>
      </c>
      <c r="G175" s="8">
        <v>129</v>
      </c>
      <c r="H175" s="8">
        <v>0</v>
      </c>
      <c r="I175" s="8">
        <v>4.4000000000000004</v>
      </c>
      <c r="J175" s="8">
        <v>0</v>
      </c>
      <c r="K175" s="8">
        <v>0.68</v>
      </c>
      <c r="L175" s="8">
        <v>18</v>
      </c>
      <c r="M175" s="8">
        <v>0</v>
      </c>
      <c r="N175" s="8">
        <v>0.1</v>
      </c>
      <c r="O175" s="54"/>
      <c r="P175" s="54"/>
    </row>
    <row r="176" spans="1:16" s="51" customFormat="1" x14ac:dyDescent="0.25">
      <c r="A176" s="49" t="s">
        <v>54</v>
      </c>
      <c r="B176" s="26" t="s">
        <v>48</v>
      </c>
      <c r="C176" s="50">
        <v>50</v>
      </c>
      <c r="D176" s="13">
        <v>3.8</v>
      </c>
      <c r="E176" s="13">
        <v>0.4</v>
      </c>
      <c r="F176" s="13">
        <v>24.1</v>
      </c>
      <c r="G176" s="13">
        <v>116.49</v>
      </c>
      <c r="H176" s="13">
        <v>0.06</v>
      </c>
      <c r="I176" s="13">
        <v>0</v>
      </c>
      <c r="J176" s="13">
        <v>0</v>
      </c>
      <c r="K176" s="13">
        <v>10</v>
      </c>
      <c r="L176" s="13">
        <v>32</v>
      </c>
      <c r="M176" s="13">
        <v>7</v>
      </c>
      <c r="N176" s="13">
        <v>0.6</v>
      </c>
      <c r="P176" s="19"/>
    </row>
    <row r="177" spans="1:17" s="21" customFormat="1" x14ac:dyDescent="0.25">
      <c r="A177" s="68" t="s">
        <v>54</v>
      </c>
      <c r="B177" s="35" t="s">
        <v>30</v>
      </c>
      <c r="C177" s="69">
        <v>25</v>
      </c>
      <c r="D177" s="70">
        <v>1.4</v>
      </c>
      <c r="E177" s="70">
        <v>0.3</v>
      </c>
      <c r="F177" s="70">
        <v>12.35</v>
      </c>
      <c r="G177" s="70">
        <v>47.5</v>
      </c>
      <c r="H177" s="70">
        <v>0.02</v>
      </c>
      <c r="I177" s="70">
        <v>0</v>
      </c>
      <c r="J177" s="70">
        <v>0</v>
      </c>
      <c r="K177" s="70">
        <v>6</v>
      </c>
      <c r="L177" s="70">
        <v>26.5</v>
      </c>
      <c r="M177" s="70">
        <v>6</v>
      </c>
      <c r="N177" s="70">
        <v>0.8</v>
      </c>
    </row>
    <row r="178" spans="1:17" s="51" customFormat="1" ht="15.75" x14ac:dyDescent="0.25">
      <c r="A178" s="26"/>
      <c r="B178" s="28" t="s">
        <v>27</v>
      </c>
      <c r="C178" s="50"/>
      <c r="D178" s="55">
        <f>SUM(D172:D177)</f>
        <v>36.33</v>
      </c>
      <c r="E178" s="55">
        <f t="shared" ref="E178:N178" si="12">SUM(E172:E177)</f>
        <v>19.399999999999999</v>
      </c>
      <c r="F178" s="55">
        <f t="shared" si="12"/>
        <v>120.17999999999998</v>
      </c>
      <c r="G178" s="55">
        <f t="shared" si="12"/>
        <v>750.93000000000006</v>
      </c>
      <c r="H178" s="55">
        <f t="shared" si="12"/>
        <v>0.24999999999999997</v>
      </c>
      <c r="I178" s="55">
        <f t="shared" si="12"/>
        <v>12.8</v>
      </c>
      <c r="J178" s="55">
        <f t="shared" si="12"/>
        <v>30</v>
      </c>
      <c r="K178" s="55">
        <f t="shared" si="12"/>
        <v>72.180000000000007</v>
      </c>
      <c r="L178" s="55">
        <f t="shared" si="12"/>
        <v>306.89999999999998</v>
      </c>
      <c r="M178" s="55">
        <f t="shared" si="12"/>
        <v>61.75</v>
      </c>
      <c r="N178" s="55">
        <f t="shared" si="12"/>
        <v>4.17</v>
      </c>
    </row>
    <row r="179" spans="1:17" s="51" customFormat="1" x14ac:dyDescent="0.25">
      <c r="A179" s="83"/>
      <c r="B179" s="57" t="s">
        <v>28</v>
      </c>
      <c r="C179" s="83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</row>
    <row r="180" spans="1:17" s="51" customFormat="1" x14ac:dyDescent="0.25">
      <c r="A180" s="49">
        <v>70</v>
      </c>
      <c r="B180" s="26" t="s">
        <v>3</v>
      </c>
      <c r="C180" s="50">
        <v>100</v>
      </c>
      <c r="D180" s="13">
        <v>0.84</v>
      </c>
      <c r="E180" s="13">
        <v>0.12</v>
      </c>
      <c r="F180" s="13">
        <v>2.2799999999999998</v>
      </c>
      <c r="G180" s="13">
        <v>19.2</v>
      </c>
      <c r="H180" s="13">
        <v>0</v>
      </c>
      <c r="I180" s="13">
        <v>0</v>
      </c>
      <c r="J180" s="13">
        <v>0</v>
      </c>
      <c r="K180" s="13">
        <v>40.799999999999997</v>
      </c>
      <c r="L180" s="13">
        <v>30</v>
      </c>
      <c r="M180" s="13">
        <v>14</v>
      </c>
      <c r="N180" s="13">
        <v>0.6</v>
      </c>
      <c r="P180" s="52"/>
      <c r="Q180" s="52"/>
    </row>
    <row r="181" spans="1:17" s="51" customFormat="1" ht="30" x14ac:dyDescent="0.25">
      <c r="A181" s="5">
        <v>37</v>
      </c>
      <c r="B181" s="26" t="s">
        <v>105</v>
      </c>
      <c r="C181" s="4">
        <v>250</v>
      </c>
      <c r="D181" s="8">
        <v>1.9</v>
      </c>
      <c r="E181" s="8">
        <v>6.66</v>
      </c>
      <c r="F181" s="8">
        <v>10.81</v>
      </c>
      <c r="G181" s="8">
        <v>111.11</v>
      </c>
      <c r="H181" s="8">
        <v>0.05</v>
      </c>
      <c r="I181" s="8">
        <v>10.8</v>
      </c>
      <c r="J181" s="8">
        <v>0</v>
      </c>
      <c r="K181" s="8">
        <v>58</v>
      </c>
      <c r="L181" s="8">
        <v>200</v>
      </c>
      <c r="M181" s="8">
        <v>30</v>
      </c>
      <c r="N181" s="8">
        <v>1.3</v>
      </c>
      <c r="Q181" s="84"/>
    </row>
    <row r="182" spans="1:17" s="51" customFormat="1" x14ac:dyDescent="0.25">
      <c r="A182" s="100">
        <v>239</v>
      </c>
      <c r="B182" s="26" t="s">
        <v>52</v>
      </c>
      <c r="C182" s="4">
        <v>70</v>
      </c>
      <c r="D182" s="8">
        <v>7.7</v>
      </c>
      <c r="E182" s="8">
        <v>16.79</v>
      </c>
      <c r="F182" s="8">
        <v>0.28000000000000003</v>
      </c>
      <c r="G182" s="8">
        <v>182</v>
      </c>
      <c r="H182" s="8">
        <v>0.13</v>
      </c>
      <c r="I182" s="8">
        <v>0</v>
      </c>
      <c r="J182" s="8">
        <v>0</v>
      </c>
      <c r="K182" s="8">
        <v>24.5</v>
      </c>
      <c r="L182" s="8">
        <v>111.3</v>
      </c>
      <c r="M182" s="8">
        <v>19.100000000000001</v>
      </c>
      <c r="N182" s="8">
        <v>1.26</v>
      </c>
      <c r="O182" s="54"/>
      <c r="P182" s="54"/>
    </row>
    <row r="183" spans="1:17" s="51" customFormat="1" x14ac:dyDescent="0.25">
      <c r="A183" s="26">
        <v>255</v>
      </c>
      <c r="B183" s="26" t="s">
        <v>34</v>
      </c>
      <c r="C183" s="50">
        <v>180</v>
      </c>
      <c r="D183" s="13">
        <v>5.4</v>
      </c>
      <c r="E183" s="13">
        <v>6.12</v>
      </c>
      <c r="F183" s="13">
        <v>26.3</v>
      </c>
      <c r="G183" s="13">
        <v>181.8</v>
      </c>
      <c r="H183" s="13">
        <v>0.14000000000000001</v>
      </c>
      <c r="I183" s="13">
        <v>0</v>
      </c>
      <c r="J183" s="13">
        <v>0</v>
      </c>
      <c r="K183" s="13">
        <v>21.6</v>
      </c>
      <c r="L183" s="13">
        <v>129.6</v>
      </c>
      <c r="M183" s="13">
        <v>90.6</v>
      </c>
      <c r="N183" s="13">
        <v>2.88</v>
      </c>
    </row>
    <row r="184" spans="1:17" s="51" customFormat="1" x14ac:dyDescent="0.25">
      <c r="A184" s="49" t="s">
        <v>56</v>
      </c>
      <c r="B184" s="27" t="s">
        <v>66</v>
      </c>
      <c r="C184" s="50">
        <v>200</v>
      </c>
      <c r="D184" s="13">
        <v>1</v>
      </c>
      <c r="E184" s="13">
        <v>0.2</v>
      </c>
      <c r="F184" s="13">
        <v>0</v>
      </c>
      <c r="G184" s="13">
        <v>36</v>
      </c>
      <c r="H184" s="13">
        <v>0.02</v>
      </c>
      <c r="I184" s="13">
        <v>4</v>
      </c>
      <c r="J184" s="13">
        <v>0</v>
      </c>
      <c r="K184" s="13">
        <v>14</v>
      </c>
      <c r="L184" s="13">
        <v>14</v>
      </c>
      <c r="M184" s="13">
        <v>8</v>
      </c>
      <c r="N184" s="13">
        <v>2.8</v>
      </c>
    </row>
    <row r="185" spans="1:17" s="51" customFormat="1" hidden="1" x14ac:dyDescent="0.25">
      <c r="A185" s="49"/>
      <c r="B185" s="26"/>
      <c r="C185" s="50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>
        <v>4.4000000000000004</v>
      </c>
      <c r="O185" s="54"/>
    </row>
    <row r="186" spans="1:17" s="51" customFormat="1" x14ac:dyDescent="0.25">
      <c r="A186" s="49" t="s">
        <v>54</v>
      </c>
      <c r="B186" s="26" t="s">
        <v>48</v>
      </c>
      <c r="C186" s="50">
        <v>50</v>
      </c>
      <c r="D186" s="13">
        <v>3.8</v>
      </c>
      <c r="E186" s="13">
        <v>0.4</v>
      </c>
      <c r="F186" s="13">
        <v>24.1</v>
      </c>
      <c r="G186" s="13">
        <v>116.49</v>
      </c>
      <c r="H186" s="13">
        <v>0.06</v>
      </c>
      <c r="I186" s="13">
        <v>0</v>
      </c>
      <c r="J186" s="13">
        <v>0</v>
      </c>
      <c r="K186" s="13">
        <v>10</v>
      </c>
      <c r="L186" s="13">
        <v>32</v>
      </c>
      <c r="M186" s="13">
        <v>7</v>
      </c>
      <c r="N186" s="13">
        <v>0.6</v>
      </c>
      <c r="P186" s="54"/>
    </row>
    <row r="187" spans="1:17" x14ac:dyDescent="0.25">
      <c r="A187" s="72" t="s">
        <v>54</v>
      </c>
      <c r="B187" s="25" t="s">
        <v>30</v>
      </c>
      <c r="C187" s="10">
        <v>35</v>
      </c>
      <c r="D187" s="73">
        <v>1.96</v>
      </c>
      <c r="E187" s="73">
        <v>0.42</v>
      </c>
      <c r="F187" s="73">
        <v>17.29</v>
      </c>
      <c r="G187" s="73">
        <v>66.5</v>
      </c>
      <c r="H187" s="73">
        <v>0.04</v>
      </c>
      <c r="I187" s="73">
        <v>0</v>
      </c>
      <c r="J187" s="73">
        <v>0</v>
      </c>
      <c r="K187" s="73">
        <v>8.4</v>
      </c>
      <c r="L187" s="73">
        <v>37.1</v>
      </c>
      <c r="M187" s="73">
        <v>8.4</v>
      </c>
      <c r="N187" s="73">
        <v>1.1200000000000001</v>
      </c>
      <c r="P187" s="19"/>
    </row>
    <row r="188" spans="1:17" ht="15.75" x14ac:dyDescent="0.25">
      <c r="A188" s="25"/>
      <c r="B188" s="31" t="s">
        <v>29</v>
      </c>
      <c r="C188" s="10"/>
      <c r="D188" s="61">
        <f>SUM(D180:D187)</f>
        <v>22.6</v>
      </c>
      <c r="E188" s="61">
        <f t="shared" ref="E188:N188" si="13">SUM(E180:E187)</f>
        <v>30.71</v>
      </c>
      <c r="F188" s="61">
        <f t="shared" si="13"/>
        <v>81.06</v>
      </c>
      <c r="G188" s="61">
        <f t="shared" si="13"/>
        <v>713.1</v>
      </c>
      <c r="H188" s="61">
        <f t="shared" si="13"/>
        <v>0.44</v>
      </c>
      <c r="I188" s="61">
        <f t="shared" si="13"/>
        <v>14.8</v>
      </c>
      <c r="J188" s="61">
        <f t="shared" si="13"/>
        <v>0</v>
      </c>
      <c r="K188" s="61">
        <f t="shared" si="13"/>
        <v>177.3</v>
      </c>
      <c r="L188" s="61">
        <f t="shared" si="13"/>
        <v>554</v>
      </c>
      <c r="M188" s="61">
        <f t="shared" si="13"/>
        <v>177.1</v>
      </c>
      <c r="N188" s="61">
        <f t="shared" si="13"/>
        <v>14.96</v>
      </c>
    </row>
    <row r="189" spans="1:17" ht="15.75" x14ac:dyDescent="0.25">
      <c r="A189" s="74"/>
      <c r="B189" s="31" t="s">
        <v>40</v>
      </c>
      <c r="C189" s="80"/>
      <c r="D189" s="62">
        <f>D178+D188</f>
        <v>58.93</v>
      </c>
      <c r="E189" s="62">
        <f t="shared" ref="E189:N189" si="14">E178+E188</f>
        <v>50.11</v>
      </c>
      <c r="F189" s="62">
        <f t="shared" si="14"/>
        <v>201.23999999999998</v>
      </c>
      <c r="G189" s="62">
        <f t="shared" si="14"/>
        <v>1464.0300000000002</v>
      </c>
      <c r="H189" s="62">
        <f t="shared" si="14"/>
        <v>0.69</v>
      </c>
      <c r="I189" s="62">
        <f t="shared" si="14"/>
        <v>27.6</v>
      </c>
      <c r="J189" s="62">
        <f t="shared" si="14"/>
        <v>30</v>
      </c>
      <c r="K189" s="62">
        <f t="shared" si="14"/>
        <v>249.48000000000002</v>
      </c>
      <c r="L189" s="62">
        <f t="shared" si="14"/>
        <v>860.9</v>
      </c>
      <c r="M189" s="62">
        <f t="shared" si="14"/>
        <v>238.85</v>
      </c>
      <c r="N189" s="62">
        <f t="shared" si="14"/>
        <v>19.130000000000003</v>
      </c>
    </row>
    <row r="190" spans="1:17" ht="15.75" x14ac:dyDescent="0.25">
      <c r="A190" s="22"/>
      <c r="B190" s="64"/>
      <c r="C190" s="81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</row>
    <row r="191" spans="1:17" ht="15.75" x14ac:dyDescent="0.25">
      <c r="A191" s="22"/>
      <c r="B191" s="64"/>
      <c r="C191" s="81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</row>
    <row r="192" spans="1:17" ht="15.75" x14ac:dyDescent="0.25">
      <c r="A192" s="22"/>
      <c r="B192" s="64"/>
      <c r="C192" s="81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</row>
    <row r="193" spans="1:16" ht="15.75" x14ac:dyDescent="0.25">
      <c r="A193" s="22"/>
      <c r="B193" s="64"/>
      <c r="C193" s="81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</row>
    <row r="194" spans="1:16" ht="15.75" x14ac:dyDescent="0.25">
      <c r="A194" s="22"/>
      <c r="B194" s="64"/>
      <c r="C194" s="81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</row>
    <row r="198" spans="1:16" x14ac:dyDescent="0.25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</row>
    <row r="199" spans="1:16" x14ac:dyDescent="0.25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</row>
    <row r="200" spans="1:16" x14ac:dyDescent="0.25">
      <c r="A200" s="209" t="s">
        <v>58</v>
      </c>
      <c r="B200" s="209"/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</row>
    <row r="201" spans="1:16" x14ac:dyDescent="0.25">
      <c r="A201" s="202" t="s">
        <v>63</v>
      </c>
      <c r="B201" s="202"/>
      <c r="C201" s="202"/>
      <c r="D201" s="203"/>
      <c r="E201" s="203"/>
      <c r="F201" s="203"/>
      <c r="G201" s="202"/>
      <c r="H201" s="203"/>
      <c r="I201" s="203"/>
      <c r="J201" s="203"/>
      <c r="K201" s="203"/>
      <c r="L201" s="203"/>
      <c r="M201" s="203"/>
      <c r="N201" s="203"/>
    </row>
    <row r="202" spans="1:16" ht="30" x14ac:dyDescent="0.25">
      <c r="A202" s="16" t="s">
        <v>9</v>
      </c>
      <c r="B202" s="16" t="s">
        <v>10</v>
      </c>
      <c r="C202" s="210" t="s">
        <v>53</v>
      </c>
      <c r="D202" s="207" t="s">
        <v>11</v>
      </c>
      <c r="E202" s="206"/>
      <c r="F202" s="208"/>
      <c r="G202" s="16" t="s">
        <v>12</v>
      </c>
      <c r="H202" s="207" t="s">
        <v>13</v>
      </c>
      <c r="I202" s="206"/>
      <c r="J202" s="206"/>
      <c r="K202" s="206" t="s">
        <v>14</v>
      </c>
      <c r="L202" s="206"/>
      <c r="M202" s="206"/>
      <c r="N202" s="206"/>
    </row>
    <row r="203" spans="1:16" x14ac:dyDescent="0.25">
      <c r="A203" s="41" t="s">
        <v>15</v>
      </c>
      <c r="B203" s="23"/>
      <c r="C203" s="211"/>
      <c r="D203" s="42" t="s">
        <v>16</v>
      </c>
      <c r="E203" s="10" t="s">
        <v>17</v>
      </c>
      <c r="F203" s="43" t="s">
        <v>18</v>
      </c>
      <c r="G203" s="44" t="s">
        <v>19</v>
      </c>
      <c r="H203" s="42" t="s">
        <v>67</v>
      </c>
      <c r="I203" s="10" t="s">
        <v>20</v>
      </c>
      <c r="J203" s="10" t="s">
        <v>21</v>
      </c>
      <c r="K203" s="10" t="s">
        <v>22</v>
      </c>
      <c r="L203" s="10" t="s">
        <v>23</v>
      </c>
      <c r="M203" s="10" t="s">
        <v>24</v>
      </c>
      <c r="N203" s="10" t="s">
        <v>25</v>
      </c>
    </row>
    <row r="204" spans="1:16" x14ac:dyDescent="0.25">
      <c r="A204" s="75"/>
      <c r="B204" s="46" t="s">
        <v>26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</row>
    <row r="205" spans="1:16" x14ac:dyDescent="0.25">
      <c r="A205" s="98">
        <v>7</v>
      </c>
      <c r="B205" s="33" t="s">
        <v>95</v>
      </c>
      <c r="C205" s="1">
        <v>50</v>
      </c>
      <c r="D205" s="9">
        <v>1.6</v>
      </c>
      <c r="E205" s="9">
        <v>0.1</v>
      </c>
      <c r="F205" s="9">
        <v>3.3</v>
      </c>
      <c r="G205" s="9">
        <v>20</v>
      </c>
      <c r="H205" s="9">
        <v>0.04</v>
      </c>
      <c r="I205" s="9">
        <v>5</v>
      </c>
      <c r="J205" s="9">
        <v>0</v>
      </c>
      <c r="K205" s="9">
        <v>5</v>
      </c>
      <c r="L205" s="9">
        <v>30</v>
      </c>
      <c r="M205" s="9">
        <v>10</v>
      </c>
      <c r="N205" s="9">
        <v>0.4</v>
      </c>
      <c r="P205" s="82"/>
    </row>
    <row r="206" spans="1:16" ht="30" x14ac:dyDescent="0.25">
      <c r="A206" s="25">
        <v>658</v>
      </c>
      <c r="B206" s="23" t="s">
        <v>123</v>
      </c>
      <c r="C206" s="50" t="s">
        <v>44</v>
      </c>
      <c r="D206" s="13">
        <v>15.25</v>
      </c>
      <c r="E206" s="13">
        <v>16.739999999999998</v>
      </c>
      <c r="F206" s="13">
        <v>8.1999999999999993</v>
      </c>
      <c r="G206" s="13">
        <v>252.5</v>
      </c>
      <c r="H206" s="13">
        <v>0.08</v>
      </c>
      <c r="I206" s="13">
        <v>0.2</v>
      </c>
      <c r="J206" s="13">
        <v>0</v>
      </c>
      <c r="K206" s="13">
        <v>19.2</v>
      </c>
      <c r="L206" s="13">
        <v>18</v>
      </c>
      <c r="M206" s="13">
        <v>7.8</v>
      </c>
      <c r="N206" s="13">
        <v>0.48</v>
      </c>
    </row>
    <row r="207" spans="1:16" x14ac:dyDescent="0.25">
      <c r="A207" s="25">
        <v>255</v>
      </c>
      <c r="B207" s="25" t="s">
        <v>124</v>
      </c>
      <c r="C207" s="10">
        <v>180</v>
      </c>
      <c r="D207" s="73">
        <v>11.12</v>
      </c>
      <c r="E207" s="73">
        <v>6.38</v>
      </c>
      <c r="F207" s="73">
        <v>44.24</v>
      </c>
      <c r="G207" s="73">
        <v>278.14</v>
      </c>
      <c r="H207" s="73">
        <v>0.14000000000000001</v>
      </c>
      <c r="I207" s="73">
        <v>0</v>
      </c>
      <c r="J207" s="73">
        <v>0</v>
      </c>
      <c r="K207" s="73">
        <v>39.6</v>
      </c>
      <c r="L207" s="73">
        <v>100.8</v>
      </c>
      <c r="M207" s="73">
        <v>43.2</v>
      </c>
      <c r="N207" s="73">
        <v>3.06</v>
      </c>
      <c r="O207" s="19"/>
      <c r="P207" s="63"/>
    </row>
    <row r="208" spans="1:16" s="51" customFormat="1" x14ac:dyDescent="0.25">
      <c r="A208" s="49" t="s">
        <v>54</v>
      </c>
      <c r="B208" s="27" t="s">
        <v>66</v>
      </c>
      <c r="C208" s="50">
        <v>200</v>
      </c>
      <c r="D208" s="13">
        <v>1</v>
      </c>
      <c r="E208" s="13">
        <v>0.2</v>
      </c>
      <c r="F208" s="13">
        <v>0</v>
      </c>
      <c r="G208" s="13">
        <v>36</v>
      </c>
      <c r="H208" s="13">
        <v>0.02</v>
      </c>
      <c r="I208" s="13">
        <v>4</v>
      </c>
      <c r="J208" s="13">
        <v>0</v>
      </c>
      <c r="K208" s="13">
        <v>14</v>
      </c>
      <c r="L208" s="13">
        <v>14</v>
      </c>
      <c r="M208" s="13">
        <v>8</v>
      </c>
      <c r="N208" s="13">
        <v>2.8</v>
      </c>
    </row>
    <row r="209" spans="1:16" s="51" customFormat="1" x14ac:dyDescent="0.25">
      <c r="A209" s="49" t="s">
        <v>54</v>
      </c>
      <c r="B209" s="26" t="s">
        <v>48</v>
      </c>
      <c r="C209" s="50">
        <v>50</v>
      </c>
      <c r="D209" s="13">
        <v>3.8</v>
      </c>
      <c r="E209" s="13">
        <v>0.4</v>
      </c>
      <c r="F209" s="13">
        <v>24.1</v>
      </c>
      <c r="G209" s="13">
        <v>116.49</v>
      </c>
      <c r="H209" s="13">
        <v>0.06</v>
      </c>
      <c r="I209" s="13">
        <v>0</v>
      </c>
      <c r="J209" s="13">
        <v>0</v>
      </c>
      <c r="K209" s="13">
        <v>10</v>
      </c>
      <c r="L209" s="13">
        <v>32</v>
      </c>
      <c r="M209" s="13">
        <v>7</v>
      </c>
      <c r="N209" s="13">
        <v>0.6</v>
      </c>
      <c r="P209" s="19"/>
    </row>
    <row r="210" spans="1:16" s="21" customFormat="1" x14ac:dyDescent="0.25">
      <c r="A210" s="68" t="s">
        <v>54</v>
      </c>
      <c r="B210" s="35" t="s">
        <v>30</v>
      </c>
      <c r="C210" s="69">
        <v>25</v>
      </c>
      <c r="D210" s="70">
        <v>1.4</v>
      </c>
      <c r="E210" s="70">
        <v>0.3</v>
      </c>
      <c r="F210" s="70">
        <v>12.35</v>
      </c>
      <c r="G210" s="70">
        <v>47.5</v>
      </c>
      <c r="H210" s="70">
        <v>0.02</v>
      </c>
      <c r="I210" s="70">
        <v>0</v>
      </c>
      <c r="J210" s="70">
        <v>0</v>
      </c>
      <c r="K210" s="70">
        <v>6</v>
      </c>
      <c r="L210" s="70">
        <v>26.5</v>
      </c>
      <c r="M210" s="70">
        <v>6</v>
      </c>
      <c r="N210" s="70">
        <v>0.8</v>
      </c>
    </row>
    <row r="211" spans="1:16" s="51" customFormat="1" ht="15.75" x14ac:dyDescent="0.25">
      <c r="A211" s="26"/>
      <c r="B211" s="28" t="s">
        <v>27</v>
      </c>
      <c r="C211" s="50"/>
      <c r="D211" s="55">
        <f>SUM(D205:D210)</f>
        <v>34.169999999999995</v>
      </c>
      <c r="E211" s="55">
        <f t="shared" ref="E211:N211" si="15">SUM(E205:E210)</f>
        <v>24.119999999999997</v>
      </c>
      <c r="F211" s="55">
        <f t="shared" si="15"/>
        <v>92.19</v>
      </c>
      <c r="G211" s="55">
        <f t="shared" si="15"/>
        <v>750.63</v>
      </c>
      <c r="H211" s="55">
        <f t="shared" si="15"/>
        <v>0.36000000000000004</v>
      </c>
      <c r="I211" s="55">
        <f t="shared" si="15"/>
        <v>9.1999999999999993</v>
      </c>
      <c r="J211" s="55">
        <f t="shared" si="15"/>
        <v>0</v>
      </c>
      <c r="K211" s="55">
        <f t="shared" si="15"/>
        <v>93.8</v>
      </c>
      <c r="L211" s="55">
        <f t="shared" si="15"/>
        <v>221.3</v>
      </c>
      <c r="M211" s="55">
        <f t="shared" si="15"/>
        <v>82</v>
      </c>
      <c r="N211" s="55">
        <f t="shared" si="15"/>
        <v>8.14</v>
      </c>
    </row>
    <row r="212" spans="1:16" s="51" customFormat="1" x14ac:dyDescent="0.25">
      <c r="A212" s="57"/>
      <c r="B212" s="57" t="s">
        <v>28</v>
      </c>
      <c r="C212" s="83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</row>
    <row r="213" spans="1:16" s="51" customFormat="1" x14ac:dyDescent="0.25">
      <c r="A213" s="49">
        <v>70</v>
      </c>
      <c r="B213" s="26" t="s">
        <v>3</v>
      </c>
      <c r="C213" s="50">
        <v>100</v>
      </c>
      <c r="D213" s="13">
        <v>0.84</v>
      </c>
      <c r="E213" s="13">
        <v>0.12</v>
      </c>
      <c r="F213" s="13">
        <v>2.2799999999999998</v>
      </c>
      <c r="G213" s="13">
        <v>19.2</v>
      </c>
      <c r="H213" s="13">
        <v>0</v>
      </c>
      <c r="I213" s="13">
        <v>0</v>
      </c>
      <c r="J213" s="13">
        <v>0</v>
      </c>
      <c r="K213" s="13">
        <v>40.799999999999997</v>
      </c>
      <c r="L213" s="13">
        <v>30</v>
      </c>
      <c r="M213" s="13">
        <v>14</v>
      </c>
      <c r="N213" s="13">
        <v>0.6</v>
      </c>
      <c r="P213" s="52"/>
    </row>
    <row r="214" spans="1:16" s="51" customFormat="1" ht="18" customHeight="1" x14ac:dyDescent="0.25">
      <c r="A214" s="100">
        <v>102</v>
      </c>
      <c r="B214" s="26" t="s">
        <v>121</v>
      </c>
      <c r="C214" s="4">
        <v>250</v>
      </c>
      <c r="D214" s="8">
        <v>10.51</v>
      </c>
      <c r="E214" s="8">
        <v>7.48</v>
      </c>
      <c r="F214" s="8">
        <v>23.49</v>
      </c>
      <c r="G214" s="8">
        <v>197.73</v>
      </c>
      <c r="H214" s="8">
        <v>0.27</v>
      </c>
      <c r="I214" s="8">
        <v>11.88</v>
      </c>
      <c r="J214" s="8">
        <v>21.44</v>
      </c>
      <c r="K214" s="8">
        <v>37.024999999999999</v>
      </c>
      <c r="L214" s="8">
        <v>37.69</v>
      </c>
      <c r="M214" s="8">
        <v>17.36</v>
      </c>
      <c r="N214" s="8">
        <v>3.1</v>
      </c>
      <c r="P214" s="52"/>
    </row>
    <row r="215" spans="1:16" s="51" customFormat="1" x14ac:dyDescent="0.25">
      <c r="A215" s="26">
        <v>163</v>
      </c>
      <c r="B215" s="32" t="s">
        <v>112</v>
      </c>
      <c r="C215" s="50">
        <v>100</v>
      </c>
      <c r="D215" s="13">
        <v>17.57</v>
      </c>
      <c r="E215" s="13">
        <v>6.86</v>
      </c>
      <c r="F215" s="13">
        <v>0.61</v>
      </c>
      <c r="G215" s="13">
        <v>143</v>
      </c>
      <c r="H215" s="13">
        <v>0.1</v>
      </c>
      <c r="I215" s="13">
        <v>0</v>
      </c>
      <c r="J215" s="13">
        <v>2.86</v>
      </c>
      <c r="K215" s="13">
        <v>47</v>
      </c>
      <c r="L215" s="13">
        <v>180</v>
      </c>
      <c r="M215" s="13">
        <v>43</v>
      </c>
      <c r="N215" s="13">
        <v>0.9</v>
      </c>
      <c r="P215" s="52"/>
    </row>
    <row r="216" spans="1:16" s="51" customFormat="1" x14ac:dyDescent="0.25">
      <c r="A216" s="26">
        <v>330</v>
      </c>
      <c r="B216" s="26" t="s">
        <v>96</v>
      </c>
      <c r="C216" s="50">
        <v>40</v>
      </c>
      <c r="D216" s="13">
        <v>1.04</v>
      </c>
      <c r="E216" s="13">
        <v>2.4</v>
      </c>
      <c r="F216" s="13">
        <v>1.2</v>
      </c>
      <c r="G216" s="13">
        <v>79.11</v>
      </c>
      <c r="H216" s="13">
        <v>31.2</v>
      </c>
      <c r="I216" s="13">
        <v>0.01</v>
      </c>
      <c r="J216" s="13">
        <v>56</v>
      </c>
      <c r="K216" s="13">
        <v>9.6</v>
      </c>
      <c r="L216" s="13">
        <v>26.4</v>
      </c>
      <c r="M216" s="13">
        <v>2.4</v>
      </c>
      <c r="N216" s="13">
        <v>0.16</v>
      </c>
      <c r="P216" s="52"/>
    </row>
    <row r="217" spans="1:16" s="51" customFormat="1" x14ac:dyDescent="0.25">
      <c r="A217" s="49">
        <v>265</v>
      </c>
      <c r="B217" s="26" t="s">
        <v>38</v>
      </c>
      <c r="C217" s="53">
        <v>180</v>
      </c>
      <c r="D217" s="78">
        <v>7.12</v>
      </c>
      <c r="E217" s="78">
        <v>0.72</v>
      </c>
      <c r="F217" s="78">
        <v>37.44</v>
      </c>
      <c r="G217" s="78">
        <v>183.72</v>
      </c>
      <c r="H217" s="78">
        <v>0.02</v>
      </c>
      <c r="I217" s="78">
        <v>0</v>
      </c>
      <c r="J217" s="78">
        <v>0.18</v>
      </c>
      <c r="K217" s="78">
        <v>12.48</v>
      </c>
      <c r="L217" s="78">
        <v>72.86</v>
      </c>
      <c r="M217" s="78">
        <v>11.24</v>
      </c>
      <c r="N217" s="78">
        <v>1.1200000000000001</v>
      </c>
      <c r="P217" s="52"/>
    </row>
    <row r="218" spans="1:16" s="51" customFormat="1" x14ac:dyDescent="0.25">
      <c r="A218" s="100">
        <v>278</v>
      </c>
      <c r="B218" s="26" t="s">
        <v>49</v>
      </c>
      <c r="C218" s="4">
        <v>200</v>
      </c>
      <c r="D218" s="8">
        <v>0.48</v>
      </c>
      <c r="E218" s="8">
        <v>0.25</v>
      </c>
      <c r="F218" s="8">
        <v>26.81</v>
      </c>
      <c r="G218" s="8">
        <v>110.96</v>
      </c>
      <c r="H218" s="8">
        <v>0.03</v>
      </c>
      <c r="I218" s="8">
        <v>39.6</v>
      </c>
      <c r="J218" s="8">
        <v>0</v>
      </c>
      <c r="K218" s="8">
        <v>28.11</v>
      </c>
      <c r="L218" s="8">
        <v>18.190000000000001</v>
      </c>
      <c r="M218" s="8">
        <v>11.45</v>
      </c>
      <c r="N218" s="8">
        <v>1.1000000000000001</v>
      </c>
      <c r="O218" s="54"/>
      <c r="P218" s="54"/>
    </row>
    <row r="219" spans="1:16" s="51" customFormat="1" hidden="1" x14ac:dyDescent="0.25">
      <c r="A219" s="49"/>
      <c r="B219" s="27"/>
      <c r="C219" s="50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1:16" s="51" customFormat="1" x14ac:dyDescent="0.25">
      <c r="A220" s="49" t="s">
        <v>54</v>
      </c>
      <c r="B220" s="26" t="s">
        <v>102</v>
      </c>
      <c r="C220" s="50">
        <v>50</v>
      </c>
      <c r="D220" s="13">
        <v>2.56</v>
      </c>
      <c r="E220" s="13">
        <v>6.72</v>
      </c>
      <c r="F220" s="13">
        <v>27.44</v>
      </c>
      <c r="G220" s="13">
        <v>180.68</v>
      </c>
      <c r="H220" s="13">
        <v>0.04</v>
      </c>
      <c r="I220" s="13">
        <v>0</v>
      </c>
      <c r="J220" s="13">
        <v>47.88</v>
      </c>
      <c r="K220" s="13">
        <v>9.31</v>
      </c>
      <c r="L220" s="13">
        <v>26.6</v>
      </c>
      <c r="M220" s="13">
        <v>3.99</v>
      </c>
      <c r="N220" s="13">
        <v>0.27</v>
      </c>
    </row>
    <row r="221" spans="1:16" s="51" customFormat="1" x14ac:dyDescent="0.25">
      <c r="A221" s="49" t="s">
        <v>54</v>
      </c>
      <c r="B221" s="26" t="s">
        <v>48</v>
      </c>
      <c r="C221" s="50">
        <v>50</v>
      </c>
      <c r="D221" s="13">
        <v>3.8</v>
      </c>
      <c r="E221" s="13">
        <v>0.4</v>
      </c>
      <c r="F221" s="13">
        <v>24.1</v>
      </c>
      <c r="G221" s="13">
        <v>116.49</v>
      </c>
      <c r="H221" s="13">
        <v>0.06</v>
      </c>
      <c r="I221" s="13">
        <v>0</v>
      </c>
      <c r="J221" s="13">
        <v>0</v>
      </c>
      <c r="K221" s="13">
        <v>10</v>
      </c>
      <c r="L221" s="13">
        <v>32</v>
      </c>
      <c r="M221" s="13">
        <v>7</v>
      </c>
      <c r="N221" s="13">
        <v>0.6</v>
      </c>
      <c r="P221" s="54"/>
    </row>
    <row r="222" spans="1:16" s="51" customFormat="1" x14ac:dyDescent="0.25">
      <c r="A222" s="49" t="s">
        <v>54</v>
      </c>
      <c r="B222" s="26" t="s">
        <v>30</v>
      </c>
      <c r="C222" s="50">
        <v>35</v>
      </c>
      <c r="D222" s="13">
        <v>1.96</v>
      </c>
      <c r="E222" s="13">
        <v>0.42</v>
      </c>
      <c r="F222" s="13">
        <v>17.29</v>
      </c>
      <c r="G222" s="13">
        <v>66.5</v>
      </c>
      <c r="H222" s="13">
        <v>0.04</v>
      </c>
      <c r="I222" s="13">
        <v>0</v>
      </c>
      <c r="J222" s="13">
        <v>0</v>
      </c>
      <c r="K222" s="13">
        <v>8.4</v>
      </c>
      <c r="L222" s="13">
        <v>37.1</v>
      </c>
      <c r="M222" s="13">
        <v>8.4</v>
      </c>
      <c r="N222" s="13">
        <v>1.1200000000000001</v>
      </c>
      <c r="P222" s="54"/>
    </row>
    <row r="223" spans="1:16" s="51" customFormat="1" ht="15.75" x14ac:dyDescent="0.25">
      <c r="A223" s="26"/>
      <c r="B223" s="28" t="s">
        <v>29</v>
      </c>
      <c r="C223" s="50"/>
      <c r="D223" s="55">
        <f>SUM(D213:D222)</f>
        <v>45.879999999999995</v>
      </c>
      <c r="E223" s="55">
        <f t="shared" ref="E223:N223" si="16">SUM(E213:E222)</f>
        <v>25.369999999999997</v>
      </c>
      <c r="F223" s="55">
        <f t="shared" si="16"/>
        <v>160.66</v>
      </c>
      <c r="G223" s="55">
        <f t="shared" si="16"/>
        <v>1097.3900000000001</v>
      </c>
      <c r="H223" s="55">
        <f t="shared" si="16"/>
        <v>31.759999999999998</v>
      </c>
      <c r="I223" s="55">
        <f t="shared" si="16"/>
        <v>51.49</v>
      </c>
      <c r="J223" s="55">
        <f t="shared" si="16"/>
        <v>128.36000000000001</v>
      </c>
      <c r="K223" s="55">
        <f t="shared" si="16"/>
        <v>202.72499999999999</v>
      </c>
      <c r="L223" s="55">
        <f t="shared" si="16"/>
        <v>460.84000000000003</v>
      </c>
      <c r="M223" s="55">
        <f t="shared" si="16"/>
        <v>118.84</v>
      </c>
      <c r="N223" s="55">
        <f t="shared" si="16"/>
        <v>8.9699999999999989</v>
      </c>
    </row>
    <row r="224" spans="1:16" ht="15.75" x14ac:dyDescent="0.25">
      <c r="A224" s="74"/>
      <c r="B224" s="31" t="s">
        <v>40</v>
      </c>
      <c r="C224" s="80"/>
      <c r="D224" s="62">
        <f>D211+D223</f>
        <v>80.049999999999983</v>
      </c>
      <c r="E224" s="62">
        <f t="shared" ref="E224:N224" si="17">E211+E223</f>
        <v>49.489999999999995</v>
      </c>
      <c r="F224" s="62">
        <f t="shared" si="17"/>
        <v>252.85</v>
      </c>
      <c r="G224" s="62">
        <f t="shared" si="17"/>
        <v>1848.02</v>
      </c>
      <c r="H224" s="62">
        <f t="shared" si="17"/>
        <v>32.119999999999997</v>
      </c>
      <c r="I224" s="62">
        <f t="shared" si="17"/>
        <v>60.69</v>
      </c>
      <c r="J224" s="62">
        <f t="shared" si="17"/>
        <v>128.36000000000001</v>
      </c>
      <c r="K224" s="62">
        <f t="shared" si="17"/>
        <v>296.52499999999998</v>
      </c>
      <c r="L224" s="62">
        <f t="shared" si="17"/>
        <v>682.1400000000001</v>
      </c>
      <c r="M224" s="62">
        <f t="shared" si="17"/>
        <v>200.84</v>
      </c>
      <c r="N224" s="62">
        <f t="shared" si="17"/>
        <v>17.11</v>
      </c>
    </row>
    <row r="230" spans="1:16" x14ac:dyDescent="0.25">
      <c r="A230" s="205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</row>
    <row r="231" spans="1:16" x14ac:dyDescent="0.25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</row>
    <row r="232" spans="1:16" x14ac:dyDescent="0.25">
      <c r="A232" s="209" t="s">
        <v>88</v>
      </c>
      <c r="B232" s="209"/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</row>
    <row r="233" spans="1:16" x14ac:dyDescent="0.25">
      <c r="A233" s="202" t="s">
        <v>63</v>
      </c>
      <c r="B233" s="202"/>
      <c r="C233" s="202"/>
      <c r="D233" s="203"/>
      <c r="E233" s="203"/>
      <c r="F233" s="203"/>
      <c r="G233" s="202"/>
      <c r="H233" s="203"/>
      <c r="I233" s="203"/>
      <c r="J233" s="203"/>
      <c r="K233" s="203"/>
      <c r="L233" s="203"/>
      <c r="M233" s="203"/>
      <c r="N233" s="203"/>
    </row>
    <row r="234" spans="1:16" ht="30" x14ac:dyDescent="0.25">
      <c r="A234" s="16" t="s">
        <v>9</v>
      </c>
      <c r="B234" s="16" t="s">
        <v>10</v>
      </c>
      <c r="C234" s="210" t="s">
        <v>53</v>
      </c>
      <c r="D234" s="207" t="s">
        <v>11</v>
      </c>
      <c r="E234" s="206"/>
      <c r="F234" s="208"/>
      <c r="G234" s="16" t="s">
        <v>12</v>
      </c>
      <c r="H234" s="207" t="s">
        <v>13</v>
      </c>
      <c r="I234" s="206"/>
      <c r="J234" s="206"/>
      <c r="K234" s="206" t="s">
        <v>14</v>
      </c>
      <c r="L234" s="206"/>
      <c r="M234" s="206"/>
      <c r="N234" s="206"/>
    </row>
    <row r="235" spans="1:16" x14ac:dyDescent="0.25">
      <c r="A235" s="41" t="s">
        <v>15</v>
      </c>
      <c r="B235" s="23"/>
      <c r="C235" s="211"/>
      <c r="D235" s="42" t="s">
        <v>16</v>
      </c>
      <c r="E235" s="10" t="s">
        <v>17</v>
      </c>
      <c r="F235" s="43" t="s">
        <v>18</v>
      </c>
      <c r="G235" s="44" t="s">
        <v>19</v>
      </c>
      <c r="H235" s="42" t="s">
        <v>67</v>
      </c>
      <c r="I235" s="10" t="s">
        <v>20</v>
      </c>
      <c r="J235" s="10" t="s">
        <v>21</v>
      </c>
      <c r="K235" s="10" t="s">
        <v>22</v>
      </c>
      <c r="L235" s="10" t="s">
        <v>23</v>
      </c>
      <c r="M235" s="10" t="s">
        <v>24</v>
      </c>
      <c r="N235" s="10" t="s">
        <v>25</v>
      </c>
    </row>
    <row r="236" spans="1:16" x14ac:dyDescent="0.25">
      <c r="A236" s="75"/>
      <c r="B236" s="46" t="s">
        <v>26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</row>
    <row r="237" spans="1:16" ht="29.25" customHeight="1" x14ac:dyDescent="0.25">
      <c r="A237" s="72" t="s">
        <v>122</v>
      </c>
      <c r="B237" s="23" t="s">
        <v>61</v>
      </c>
      <c r="C237" s="1">
        <v>200</v>
      </c>
      <c r="D237" s="9">
        <v>7.44</v>
      </c>
      <c r="E237" s="9">
        <v>8.07</v>
      </c>
      <c r="F237" s="9">
        <v>35.28</v>
      </c>
      <c r="G237" s="9">
        <v>243.92</v>
      </c>
      <c r="H237" s="9">
        <v>0.06</v>
      </c>
      <c r="I237" s="9">
        <v>0</v>
      </c>
      <c r="J237" s="9">
        <v>20</v>
      </c>
      <c r="K237" s="9">
        <v>44</v>
      </c>
      <c r="L237" s="9">
        <v>36</v>
      </c>
      <c r="M237" s="9">
        <v>48</v>
      </c>
      <c r="N237" s="9">
        <v>3.4</v>
      </c>
    </row>
    <row r="238" spans="1:16" x14ac:dyDescent="0.25">
      <c r="A238" s="98">
        <v>628</v>
      </c>
      <c r="B238" s="25" t="s">
        <v>33</v>
      </c>
      <c r="C238" s="1">
        <v>200</v>
      </c>
      <c r="D238" s="9">
        <v>0.2</v>
      </c>
      <c r="E238" s="9">
        <v>0.05</v>
      </c>
      <c r="F238" s="9">
        <v>13.6</v>
      </c>
      <c r="G238" s="9">
        <v>56</v>
      </c>
      <c r="H238" s="9">
        <v>0</v>
      </c>
      <c r="I238" s="9">
        <v>3.2</v>
      </c>
      <c r="J238" s="9">
        <v>0</v>
      </c>
      <c r="K238" s="9">
        <v>7.35</v>
      </c>
      <c r="L238" s="9">
        <v>4</v>
      </c>
      <c r="M238" s="9">
        <v>5</v>
      </c>
      <c r="N238" s="9">
        <v>0.8</v>
      </c>
    </row>
    <row r="239" spans="1:16" s="51" customFormat="1" x14ac:dyDescent="0.25">
      <c r="A239" s="49" t="s">
        <v>54</v>
      </c>
      <c r="B239" s="26" t="s">
        <v>36</v>
      </c>
      <c r="C239" s="50">
        <v>25</v>
      </c>
      <c r="D239" s="13">
        <v>5.8</v>
      </c>
      <c r="E239" s="13">
        <v>7.37</v>
      </c>
      <c r="F239" s="13">
        <v>0</v>
      </c>
      <c r="G239" s="13">
        <v>90.9</v>
      </c>
      <c r="H239" s="13">
        <v>0</v>
      </c>
      <c r="I239" s="13">
        <v>0.33</v>
      </c>
      <c r="J239" s="13">
        <v>86.73</v>
      </c>
      <c r="K239" s="13">
        <v>416.25</v>
      </c>
      <c r="L239" s="13">
        <v>249.75</v>
      </c>
      <c r="M239" s="13">
        <v>23.35</v>
      </c>
      <c r="N239" s="13">
        <v>0.32</v>
      </c>
      <c r="P239" s="52"/>
    </row>
    <row r="240" spans="1:16" s="51" customFormat="1" x14ac:dyDescent="0.25">
      <c r="A240" s="2">
        <v>209</v>
      </c>
      <c r="B240" s="25" t="s">
        <v>46</v>
      </c>
      <c r="C240" s="3">
        <v>40</v>
      </c>
      <c r="D240" s="14">
        <v>5.0999999999999996</v>
      </c>
      <c r="E240" s="14">
        <v>4.5999999999999996</v>
      </c>
      <c r="F240" s="14">
        <v>0.3</v>
      </c>
      <c r="G240" s="14">
        <v>63</v>
      </c>
      <c r="H240" s="14">
        <v>0</v>
      </c>
      <c r="I240" s="14">
        <v>0</v>
      </c>
      <c r="J240" s="14">
        <v>100</v>
      </c>
      <c r="K240" s="14">
        <v>22</v>
      </c>
      <c r="L240" s="14">
        <v>77</v>
      </c>
      <c r="M240" s="14">
        <v>4.8</v>
      </c>
      <c r="N240" s="14">
        <v>1</v>
      </c>
      <c r="P240" s="52"/>
    </row>
    <row r="241" spans="1:16" s="51" customFormat="1" x14ac:dyDescent="0.25">
      <c r="A241" s="49" t="s">
        <v>54</v>
      </c>
      <c r="B241" s="26" t="s">
        <v>100</v>
      </c>
      <c r="C241" s="50">
        <v>200</v>
      </c>
      <c r="D241" s="13">
        <v>0.8</v>
      </c>
      <c r="E241" s="13">
        <v>0</v>
      </c>
      <c r="F241" s="13">
        <v>19.600000000000001</v>
      </c>
      <c r="G241" s="13">
        <v>94</v>
      </c>
      <c r="H241" s="13">
        <v>0.06</v>
      </c>
      <c r="I241" s="13">
        <v>20</v>
      </c>
      <c r="J241" s="13">
        <v>0</v>
      </c>
      <c r="K241" s="13">
        <v>16</v>
      </c>
      <c r="L241" s="13">
        <v>22</v>
      </c>
      <c r="M241" s="13">
        <v>18</v>
      </c>
      <c r="N241" s="13">
        <v>4.4000000000000004</v>
      </c>
      <c r="O241" s="54"/>
      <c r="P241" s="54"/>
    </row>
    <row r="242" spans="1:16" s="51" customFormat="1" x14ac:dyDescent="0.25">
      <c r="A242" s="49" t="s">
        <v>54</v>
      </c>
      <c r="B242" s="26" t="s">
        <v>48</v>
      </c>
      <c r="C242" s="50">
        <v>50</v>
      </c>
      <c r="D242" s="13">
        <v>3.8</v>
      </c>
      <c r="E242" s="13">
        <v>0.4</v>
      </c>
      <c r="F242" s="13">
        <v>24.1</v>
      </c>
      <c r="G242" s="13">
        <v>116.49</v>
      </c>
      <c r="H242" s="13">
        <v>0.06</v>
      </c>
      <c r="I242" s="13">
        <v>0</v>
      </c>
      <c r="J242" s="13">
        <v>0</v>
      </c>
      <c r="K242" s="13">
        <v>10</v>
      </c>
      <c r="L242" s="13">
        <v>32</v>
      </c>
      <c r="M242" s="13">
        <v>7</v>
      </c>
      <c r="N242" s="13">
        <v>0.6</v>
      </c>
      <c r="P242" s="19"/>
    </row>
    <row r="243" spans="1:16" s="88" customFormat="1" x14ac:dyDescent="0.25">
      <c r="A243" s="85" t="s">
        <v>54</v>
      </c>
      <c r="B243" s="34" t="s">
        <v>30</v>
      </c>
      <c r="C243" s="86">
        <v>25</v>
      </c>
      <c r="D243" s="87">
        <v>1.4</v>
      </c>
      <c r="E243" s="87">
        <v>0.3</v>
      </c>
      <c r="F243" s="87">
        <v>12.35</v>
      </c>
      <c r="G243" s="87">
        <v>47.5</v>
      </c>
      <c r="H243" s="87">
        <v>0.02</v>
      </c>
      <c r="I243" s="87">
        <v>0</v>
      </c>
      <c r="J243" s="87">
        <v>0</v>
      </c>
      <c r="K243" s="87">
        <v>6</v>
      </c>
      <c r="L243" s="87">
        <v>26.5</v>
      </c>
      <c r="M243" s="87">
        <v>6</v>
      </c>
      <c r="N243" s="87">
        <v>0.8</v>
      </c>
    </row>
    <row r="244" spans="1:16" ht="15.75" x14ac:dyDescent="0.25">
      <c r="A244" s="25"/>
      <c r="B244" s="89" t="s">
        <v>27</v>
      </c>
      <c r="C244" s="10"/>
      <c r="D244" s="55">
        <f>SUM(D237:D243)</f>
        <v>24.54</v>
      </c>
      <c r="E244" s="55">
        <f t="shared" ref="E244:N244" si="18">SUM(E237:E243)</f>
        <v>20.790000000000003</v>
      </c>
      <c r="F244" s="55">
        <f t="shared" si="18"/>
        <v>105.22999999999999</v>
      </c>
      <c r="G244" s="55">
        <f t="shared" si="18"/>
        <v>711.81</v>
      </c>
      <c r="H244" s="55">
        <f t="shared" si="18"/>
        <v>0.19999999999999998</v>
      </c>
      <c r="I244" s="55">
        <f t="shared" si="18"/>
        <v>23.53</v>
      </c>
      <c r="J244" s="55">
        <f t="shared" si="18"/>
        <v>206.73000000000002</v>
      </c>
      <c r="K244" s="55">
        <f t="shared" si="18"/>
        <v>521.6</v>
      </c>
      <c r="L244" s="55">
        <f t="shared" si="18"/>
        <v>447.25</v>
      </c>
      <c r="M244" s="55">
        <f t="shared" si="18"/>
        <v>112.14999999999999</v>
      </c>
      <c r="N244" s="55">
        <f t="shared" si="18"/>
        <v>11.320000000000002</v>
      </c>
    </row>
    <row r="245" spans="1:16" x14ac:dyDescent="0.25">
      <c r="A245" s="75"/>
      <c r="B245" s="46" t="s">
        <v>28</v>
      </c>
      <c r="C245" s="75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6" x14ac:dyDescent="0.25">
      <c r="A246" s="49">
        <v>70</v>
      </c>
      <c r="B246" s="26" t="s">
        <v>3</v>
      </c>
      <c r="C246" s="50">
        <v>100</v>
      </c>
      <c r="D246" s="13">
        <v>0.84</v>
      </c>
      <c r="E246" s="13">
        <v>0.12</v>
      </c>
      <c r="F246" s="13">
        <v>2.2799999999999998</v>
      </c>
      <c r="G246" s="13">
        <v>19.2</v>
      </c>
      <c r="H246" s="13">
        <v>0</v>
      </c>
      <c r="I246" s="13">
        <v>0</v>
      </c>
      <c r="J246" s="13">
        <v>0</v>
      </c>
      <c r="K246" s="13">
        <v>40.799999999999997</v>
      </c>
      <c r="L246" s="13">
        <v>30</v>
      </c>
      <c r="M246" s="13">
        <v>14</v>
      </c>
      <c r="N246" s="13">
        <v>0.6</v>
      </c>
      <c r="P246" s="82"/>
    </row>
    <row r="247" spans="1:16" ht="30" x14ac:dyDescent="0.25">
      <c r="A247" s="25">
        <v>254</v>
      </c>
      <c r="B247" s="25" t="s">
        <v>118</v>
      </c>
      <c r="C247" s="10">
        <v>250</v>
      </c>
      <c r="D247" s="73">
        <v>1.93</v>
      </c>
      <c r="E247" s="73">
        <v>5.86</v>
      </c>
      <c r="F247" s="73">
        <v>12.59</v>
      </c>
      <c r="G247" s="73">
        <v>115.24</v>
      </c>
      <c r="H247" s="73">
        <v>0.12</v>
      </c>
      <c r="I247" s="73">
        <v>25.19</v>
      </c>
      <c r="J247" s="73">
        <v>1.27</v>
      </c>
      <c r="K247" s="73">
        <v>26.48</v>
      </c>
      <c r="L247" s="73">
        <v>72.48</v>
      </c>
      <c r="M247" s="73">
        <v>25.61</v>
      </c>
      <c r="N247" s="73">
        <v>1.06</v>
      </c>
      <c r="P247" s="82"/>
    </row>
    <row r="248" spans="1:16" x14ac:dyDescent="0.25">
      <c r="A248" s="25">
        <v>212</v>
      </c>
      <c r="B248" s="25" t="s">
        <v>119</v>
      </c>
      <c r="C248" s="50">
        <v>100</v>
      </c>
      <c r="D248" s="13">
        <v>26.02</v>
      </c>
      <c r="E248" s="13">
        <v>26.02</v>
      </c>
      <c r="F248" s="13">
        <v>1.38</v>
      </c>
      <c r="G248" s="13">
        <v>346</v>
      </c>
      <c r="H248" s="13">
        <v>0.06</v>
      </c>
      <c r="I248" s="13">
        <v>1.96</v>
      </c>
      <c r="J248" s="13">
        <v>55.86</v>
      </c>
      <c r="K248" s="13">
        <v>32.9</v>
      </c>
      <c r="L248" s="13">
        <v>218.4</v>
      </c>
      <c r="M248" s="13">
        <v>19</v>
      </c>
      <c r="N248" s="13">
        <v>1.1599999999999999</v>
      </c>
    </row>
    <row r="249" spans="1:16" x14ac:dyDescent="0.25">
      <c r="A249" s="26">
        <v>255</v>
      </c>
      <c r="B249" s="26" t="s">
        <v>37</v>
      </c>
      <c r="C249" s="50">
        <v>180</v>
      </c>
      <c r="D249" s="13">
        <v>7.12</v>
      </c>
      <c r="E249" s="13">
        <v>0.72</v>
      </c>
      <c r="F249" s="13">
        <v>37.44</v>
      </c>
      <c r="G249" s="13">
        <v>183.7</v>
      </c>
      <c r="H249" s="13">
        <v>0.12</v>
      </c>
      <c r="I249" s="13">
        <v>0</v>
      </c>
      <c r="J249" s="13">
        <v>0</v>
      </c>
      <c r="K249" s="13">
        <v>12.48</v>
      </c>
      <c r="L249" s="13">
        <v>148.5</v>
      </c>
      <c r="M249" s="13">
        <v>11.24</v>
      </c>
      <c r="N249" s="13">
        <v>1.1200000000000001</v>
      </c>
    </row>
    <row r="250" spans="1:16" x14ac:dyDescent="0.25">
      <c r="A250" s="5">
        <v>588</v>
      </c>
      <c r="B250" s="26" t="s">
        <v>39</v>
      </c>
      <c r="C250" s="4">
        <v>200</v>
      </c>
      <c r="D250" s="8">
        <v>0.56000000000000005</v>
      </c>
      <c r="E250" s="8">
        <v>0</v>
      </c>
      <c r="F250" s="8">
        <v>27.89</v>
      </c>
      <c r="G250" s="8">
        <v>113.79</v>
      </c>
      <c r="H250" s="8">
        <v>0.01</v>
      </c>
      <c r="I250" s="8">
        <v>0.7</v>
      </c>
      <c r="J250" s="8">
        <v>0.7</v>
      </c>
      <c r="K250" s="8">
        <v>12</v>
      </c>
      <c r="L250" s="8">
        <v>22.6</v>
      </c>
      <c r="M250" s="8">
        <v>4</v>
      </c>
      <c r="N250" s="8">
        <v>0.8</v>
      </c>
    </row>
    <row r="251" spans="1:16" s="51" customFormat="1" x14ac:dyDescent="0.25">
      <c r="A251" s="49" t="s">
        <v>54</v>
      </c>
      <c r="B251" s="26" t="s">
        <v>48</v>
      </c>
      <c r="C251" s="50">
        <v>50</v>
      </c>
      <c r="D251" s="13">
        <v>3.8</v>
      </c>
      <c r="E251" s="13">
        <v>0.4</v>
      </c>
      <c r="F251" s="13">
        <v>24.1</v>
      </c>
      <c r="G251" s="13">
        <v>116.49</v>
      </c>
      <c r="H251" s="13">
        <v>0.06</v>
      </c>
      <c r="I251" s="13">
        <v>0</v>
      </c>
      <c r="J251" s="13">
        <v>0</v>
      </c>
      <c r="K251" s="13">
        <v>10</v>
      </c>
      <c r="L251" s="13">
        <v>32</v>
      </c>
      <c r="M251" s="13">
        <v>7</v>
      </c>
      <c r="N251" s="13">
        <v>0.6</v>
      </c>
      <c r="P251" s="19"/>
    </row>
    <row r="252" spans="1:16" x14ac:dyDescent="0.25">
      <c r="A252" s="72" t="s">
        <v>54</v>
      </c>
      <c r="B252" s="25" t="s">
        <v>30</v>
      </c>
      <c r="C252" s="10">
        <v>35</v>
      </c>
      <c r="D252" s="73">
        <v>1.96</v>
      </c>
      <c r="E252" s="73">
        <v>0.42</v>
      </c>
      <c r="F252" s="73">
        <v>17.29</v>
      </c>
      <c r="G252" s="73">
        <v>66.5</v>
      </c>
      <c r="H252" s="73">
        <v>0.04</v>
      </c>
      <c r="I252" s="73">
        <v>0</v>
      </c>
      <c r="J252" s="73">
        <v>0</v>
      </c>
      <c r="K252" s="73">
        <v>8.4</v>
      </c>
      <c r="L252" s="73">
        <v>37.1</v>
      </c>
      <c r="M252" s="73">
        <v>8.4</v>
      </c>
      <c r="N252" s="73">
        <v>1.1200000000000001</v>
      </c>
      <c r="P252" s="19"/>
    </row>
    <row r="253" spans="1:16" ht="15.75" x14ac:dyDescent="0.25">
      <c r="A253" s="25"/>
      <c r="B253" s="89" t="s">
        <v>29</v>
      </c>
      <c r="C253" s="10"/>
      <c r="D253" s="61">
        <f>SUM(D246:D252)</f>
        <v>42.23</v>
      </c>
      <c r="E253" s="61">
        <f t="shared" ref="E253:N253" si="19">SUM(E246:E252)</f>
        <v>33.54</v>
      </c>
      <c r="F253" s="61">
        <f t="shared" si="19"/>
        <v>122.97</v>
      </c>
      <c r="G253" s="61">
        <f t="shared" si="19"/>
        <v>960.92</v>
      </c>
      <c r="H253" s="61">
        <f t="shared" si="19"/>
        <v>0.41</v>
      </c>
      <c r="I253" s="61">
        <f t="shared" si="19"/>
        <v>27.85</v>
      </c>
      <c r="J253" s="61">
        <f t="shared" si="19"/>
        <v>57.830000000000005</v>
      </c>
      <c r="K253" s="61">
        <f t="shared" si="19"/>
        <v>143.06000000000003</v>
      </c>
      <c r="L253" s="61">
        <f t="shared" si="19"/>
        <v>561.08000000000004</v>
      </c>
      <c r="M253" s="61">
        <f t="shared" si="19"/>
        <v>89.25</v>
      </c>
      <c r="N253" s="61">
        <f t="shared" si="19"/>
        <v>6.46</v>
      </c>
    </row>
    <row r="254" spans="1:16" ht="15.75" x14ac:dyDescent="0.25">
      <c r="A254" s="74"/>
      <c r="B254" s="89" t="s">
        <v>40</v>
      </c>
      <c r="C254" s="80"/>
      <c r="D254" s="62">
        <f>D244+D253</f>
        <v>66.77</v>
      </c>
      <c r="E254" s="62">
        <f t="shared" ref="E254:N254" si="20">E244+E253</f>
        <v>54.33</v>
      </c>
      <c r="F254" s="62">
        <f t="shared" si="20"/>
        <v>228.2</v>
      </c>
      <c r="G254" s="62">
        <f t="shared" si="20"/>
        <v>1672.73</v>
      </c>
      <c r="H254" s="62">
        <f t="shared" si="20"/>
        <v>0.61</v>
      </c>
      <c r="I254" s="62">
        <f t="shared" si="20"/>
        <v>51.38</v>
      </c>
      <c r="J254" s="62">
        <f t="shared" si="20"/>
        <v>264.56</v>
      </c>
      <c r="K254" s="62">
        <f t="shared" si="20"/>
        <v>664.66000000000008</v>
      </c>
      <c r="L254" s="62">
        <f t="shared" si="20"/>
        <v>1008.33</v>
      </c>
      <c r="M254" s="62">
        <f t="shared" si="20"/>
        <v>201.39999999999998</v>
      </c>
      <c r="N254" s="62">
        <f t="shared" si="20"/>
        <v>17.78</v>
      </c>
    </row>
    <row r="255" spans="1:16" ht="15.75" x14ac:dyDescent="0.25">
      <c r="A255" s="22"/>
      <c r="B255" s="90"/>
      <c r="C255" s="81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</row>
    <row r="256" spans="1:16" ht="15.75" x14ac:dyDescent="0.25">
      <c r="A256" s="22"/>
      <c r="B256" s="90"/>
      <c r="C256" s="81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</row>
    <row r="257" spans="1:16" ht="15.75" x14ac:dyDescent="0.25">
      <c r="A257" s="22"/>
      <c r="B257" s="90"/>
      <c r="C257" s="81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</row>
    <row r="258" spans="1:16" ht="15.75" x14ac:dyDescent="0.25">
      <c r="A258" s="22"/>
      <c r="B258" s="90"/>
      <c r="C258" s="81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</row>
    <row r="263" spans="1:16" x14ac:dyDescent="0.25">
      <c r="A263" s="205"/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</row>
    <row r="264" spans="1:16" x14ac:dyDescent="0.25">
      <c r="A264" s="205"/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</row>
    <row r="265" spans="1:16" x14ac:dyDescent="0.25">
      <c r="A265" s="209" t="s">
        <v>89</v>
      </c>
      <c r="B265" s="209"/>
      <c r="C265" s="209"/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209"/>
    </row>
    <row r="266" spans="1:16" x14ac:dyDescent="0.25">
      <c r="A266" s="202" t="s">
        <v>63</v>
      </c>
      <c r="B266" s="202"/>
      <c r="C266" s="202"/>
      <c r="D266" s="203"/>
      <c r="E266" s="203"/>
      <c r="F266" s="203"/>
      <c r="G266" s="202"/>
      <c r="H266" s="203"/>
      <c r="I266" s="203"/>
      <c r="J266" s="203"/>
      <c r="K266" s="203"/>
      <c r="L266" s="203"/>
      <c r="M266" s="203"/>
      <c r="N266" s="203"/>
    </row>
    <row r="267" spans="1:16" ht="30" x14ac:dyDescent="0.25">
      <c r="A267" s="16" t="s">
        <v>9</v>
      </c>
      <c r="B267" s="16" t="s">
        <v>10</v>
      </c>
      <c r="C267" s="210" t="s">
        <v>53</v>
      </c>
      <c r="D267" s="207" t="s">
        <v>11</v>
      </c>
      <c r="E267" s="206"/>
      <c r="F267" s="208"/>
      <c r="G267" s="16" t="s">
        <v>12</v>
      </c>
      <c r="H267" s="207" t="s">
        <v>13</v>
      </c>
      <c r="I267" s="206"/>
      <c r="J267" s="206"/>
      <c r="K267" s="206" t="s">
        <v>14</v>
      </c>
      <c r="L267" s="206"/>
      <c r="M267" s="206"/>
      <c r="N267" s="206"/>
    </row>
    <row r="268" spans="1:16" x14ac:dyDescent="0.25">
      <c r="A268" s="41" t="s">
        <v>15</v>
      </c>
      <c r="B268" s="23"/>
      <c r="C268" s="211"/>
      <c r="D268" s="42" t="s">
        <v>16</v>
      </c>
      <c r="E268" s="10" t="s">
        <v>17</v>
      </c>
      <c r="F268" s="43" t="s">
        <v>18</v>
      </c>
      <c r="G268" s="44" t="s">
        <v>19</v>
      </c>
      <c r="H268" s="42" t="s">
        <v>67</v>
      </c>
      <c r="I268" s="10" t="s">
        <v>20</v>
      </c>
      <c r="J268" s="10" t="s">
        <v>21</v>
      </c>
      <c r="K268" s="10" t="s">
        <v>22</v>
      </c>
      <c r="L268" s="10" t="s">
        <v>23</v>
      </c>
      <c r="M268" s="10" t="s">
        <v>24</v>
      </c>
      <c r="N268" s="10" t="s">
        <v>25</v>
      </c>
    </row>
    <row r="269" spans="1:16" x14ac:dyDescent="0.25">
      <c r="A269" s="23"/>
      <c r="B269" s="24" t="s">
        <v>26</v>
      </c>
      <c r="C269" s="41"/>
      <c r="D269" s="10"/>
      <c r="E269" s="10"/>
      <c r="F269" s="10"/>
      <c r="G269" s="41"/>
      <c r="H269" s="10"/>
      <c r="I269" s="10"/>
      <c r="J269" s="10"/>
      <c r="K269" s="10"/>
      <c r="L269" s="10"/>
      <c r="M269" s="10"/>
      <c r="N269" s="10"/>
    </row>
    <row r="270" spans="1:16" s="51" customFormat="1" x14ac:dyDescent="0.25">
      <c r="A270" s="5">
        <v>70</v>
      </c>
      <c r="B270" s="30" t="s">
        <v>90</v>
      </c>
      <c r="C270" s="11">
        <v>50</v>
      </c>
      <c r="D270" s="8">
        <v>0.42</v>
      </c>
      <c r="E270" s="8">
        <v>0.06</v>
      </c>
      <c r="F270" s="8">
        <v>1.1399999999999999</v>
      </c>
      <c r="G270" s="8">
        <v>9.6</v>
      </c>
      <c r="H270" s="8">
        <v>0.01</v>
      </c>
      <c r="I270" s="8">
        <v>0</v>
      </c>
      <c r="J270" s="8">
        <v>0.01</v>
      </c>
      <c r="K270" s="8">
        <v>24.5</v>
      </c>
      <c r="L270" s="8">
        <v>25</v>
      </c>
      <c r="M270" s="8">
        <v>0</v>
      </c>
      <c r="N270" s="8">
        <v>0.4</v>
      </c>
      <c r="P270" s="52"/>
    </row>
    <row r="271" spans="1:16" s="51" customFormat="1" x14ac:dyDescent="0.25">
      <c r="A271" s="100">
        <v>88</v>
      </c>
      <c r="B271" s="26" t="s">
        <v>0</v>
      </c>
      <c r="C271" s="4" t="s">
        <v>97</v>
      </c>
      <c r="D271" s="8">
        <v>12.6</v>
      </c>
      <c r="E271" s="8">
        <v>5.9</v>
      </c>
      <c r="F271" s="8">
        <v>15</v>
      </c>
      <c r="G271" s="8">
        <v>123</v>
      </c>
      <c r="H271" s="8">
        <v>0.12</v>
      </c>
      <c r="I271" s="8">
        <v>9.51</v>
      </c>
      <c r="J271" s="8">
        <v>14.88</v>
      </c>
      <c r="K271" s="8">
        <v>86.88</v>
      </c>
      <c r="L271" s="8">
        <v>329.15</v>
      </c>
      <c r="M271" s="8">
        <v>92.88</v>
      </c>
      <c r="N271" s="8">
        <v>2.08</v>
      </c>
      <c r="P271" s="91"/>
    </row>
    <row r="272" spans="1:16" s="51" customFormat="1" x14ac:dyDescent="0.25">
      <c r="A272" s="49">
        <v>265</v>
      </c>
      <c r="B272" s="26" t="s">
        <v>38</v>
      </c>
      <c r="C272" s="53">
        <v>180</v>
      </c>
      <c r="D272" s="78">
        <v>7.12</v>
      </c>
      <c r="E272" s="78">
        <v>0.72</v>
      </c>
      <c r="F272" s="78">
        <v>37.44</v>
      </c>
      <c r="G272" s="78">
        <v>183.72</v>
      </c>
      <c r="H272" s="78">
        <v>0.02</v>
      </c>
      <c r="I272" s="78">
        <v>0</v>
      </c>
      <c r="J272" s="78">
        <v>0.18</v>
      </c>
      <c r="K272" s="78">
        <v>12.48</v>
      </c>
      <c r="L272" s="78">
        <v>72.86</v>
      </c>
      <c r="M272" s="78">
        <v>11.24</v>
      </c>
      <c r="N272" s="78">
        <v>1.1200000000000001</v>
      </c>
    </row>
    <row r="273" spans="1:16" s="51" customFormat="1" x14ac:dyDescent="0.25">
      <c r="A273" s="5">
        <v>388</v>
      </c>
      <c r="B273" s="26" t="s">
        <v>31</v>
      </c>
      <c r="C273" s="4">
        <v>200</v>
      </c>
      <c r="D273" s="8">
        <v>0.4</v>
      </c>
      <c r="E273" s="8">
        <v>0.2</v>
      </c>
      <c r="F273" s="8">
        <v>23.8</v>
      </c>
      <c r="G273" s="8">
        <v>100</v>
      </c>
      <c r="H273" s="8">
        <v>0</v>
      </c>
      <c r="I273" s="8">
        <v>110</v>
      </c>
      <c r="J273" s="8">
        <v>0</v>
      </c>
      <c r="K273" s="8">
        <v>14</v>
      </c>
      <c r="L273" s="8">
        <v>2</v>
      </c>
      <c r="M273" s="8">
        <v>4</v>
      </c>
      <c r="N273" s="8">
        <v>0.6</v>
      </c>
    </row>
    <row r="274" spans="1:16" s="51" customFormat="1" x14ac:dyDescent="0.25">
      <c r="A274" s="49" t="s">
        <v>54</v>
      </c>
      <c r="B274" s="26" t="s">
        <v>1</v>
      </c>
      <c r="C274" s="50">
        <v>200</v>
      </c>
      <c r="D274" s="13">
        <v>0.8</v>
      </c>
      <c r="E274" s="13">
        <v>0.8</v>
      </c>
      <c r="F274" s="13">
        <v>19.600000000000001</v>
      </c>
      <c r="G274" s="13">
        <v>94</v>
      </c>
      <c r="H274" s="13">
        <v>0.06</v>
      </c>
      <c r="I274" s="13">
        <v>20</v>
      </c>
      <c r="J274" s="13">
        <v>0</v>
      </c>
      <c r="K274" s="13">
        <v>16</v>
      </c>
      <c r="L274" s="13">
        <v>22</v>
      </c>
      <c r="M274" s="13">
        <v>18</v>
      </c>
      <c r="N274" s="13">
        <v>4.4000000000000004</v>
      </c>
      <c r="P274" s="18"/>
    </row>
    <row r="275" spans="1:16" s="51" customFormat="1" x14ac:dyDescent="0.25">
      <c r="A275" s="49" t="s">
        <v>54</v>
      </c>
      <c r="B275" s="26" t="s">
        <v>48</v>
      </c>
      <c r="C275" s="50">
        <v>50</v>
      </c>
      <c r="D275" s="13">
        <v>3.8</v>
      </c>
      <c r="E275" s="13">
        <v>0.4</v>
      </c>
      <c r="F275" s="13">
        <v>24.1</v>
      </c>
      <c r="G275" s="13">
        <v>116.49</v>
      </c>
      <c r="H275" s="13">
        <v>0.06</v>
      </c>
      <c r="I275" s="13">
        <v>0</v>
      </c>
      <c r="J275" s="13">
        <v>0</v>
      </c>
      <c r="K275" s="13">
        <v>10</v>
      </c>
      <c r="L275" s="13">
        <v>32</v>
      </c>
      <c r="M275" s="13">
        <v>7</v>
      </c>
      <c r="N275" s="13">
        <v>0.6</v>
      </c>
      <c r="P275" s="19"/>
    </row>
    <row r="276" spans="1:16" s="21" customFormat="1" x14ac:dyDescent="0.25">
      <c r="A276" s="68" t="s">
        <v>54</v>
      </c>
      <c r="B276" s="35" t="s">
        <v>30</v>
      </c>
      <c r="C276" s="69">
        <v>25</v>
      </c>
      <c r="D276" s="70">
        <v>1.4</v>
      </c>
      <c r="E276" s="70">
        <v>0.3</v>
      </c>
      <c r="F276" s="70">
        <v>12.35</v>
      </c>
      <c r="G276" s="70">
        <v>47.5</v>
      </c>
      <c r="H276" s="70">
        <v>0.02</v>
      </c>
      <c r="I276" s="70">
        <v>0</v>
      </c>
      <c r="J276" s="70">
        <v>0</v>
      </c>
      <c r="K276" s="70">
        <v>6</v>
      </c>
      <c r="L276" s="70">
        <v>26.5</v>
      </c>
      <c r="M276" s="70">
        <v>6</v>
      </c>
      <c r="N276" s="70">
        <v>0.8</v>
      </c>
    </row>
    <row r="277" spans="1:16" s="51" customFormat="1" ht="15.75" x14ac:dyDescent="0.25">
      <c r="A277" s="26"/>
      <c r="B277" s="28" t="s">
        <v>27</v>
      </c>
      <c r="C277" s="50"/>
      <c r="D277" s="55">
        <f>SUM(D270:D276)</f>
        <v>26.54</v>
      </c>
      <c r="E277" s="55">
        <f t="shared" ref="E277:N277" si="21">SUM(E270:E276)</f>
        <v>8.3800000000000008</v>
      </c>
      <c r="F277" s="55">
        <f t="shared" si="21"/>
        <v>133.42999999999998</v>
      </c>
      <c r="G277" s="55">
        <f t="shared" si="21"/>
        <v>674.31</v>
      </c>
      <c r="H277" s="55">
        <f t="shared" si="21"/>
        <v>0.29000000000000004</v>
      </c>
      <c r="I277" s="55">
        <f t="shared" si="21"/>
        <v>139.51</v>
      </c>
      <c r="J277" s="55">
        <f t="shared" si="21"/>
        <v>15.07</v>
      </c>
      <c r="K277" s="55">
        <f t="shared" si="21"/>
        <v>169.86</v>
      </c>
      <c r="L277" s="55">
        <f t="shared" si="21"/>
        <v>509.51</v>
      </c>
      <c r="M277" s="55">
        <f t="shared" si="21"/>
        <v>139.12</v>
      </c>
      <c r="N277" s="55">
        <f t="shared" si="21"/>
        <v>10.000000000000002</v>
      </c>
    </row>
    <row r="278" spans="1:16" s="51" customFormat="1" x14ac:dyDescent="0.25">
      <c r="A278" s="26"/>
      <c r="B278" s="29" t="s">
        <v>28</v>
      </c>
      <c r="C278" s="50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1:16" s="51" customFormat="1" ht="30" x14ac:dyDescent="0.25">
      <c r="A279" s="100">
        <v>42</v>
      </c>
      <c r="B279" s="26" t="s">
        <v>114</v>
      </c>
      <c r="C279" s="4">
        <v>250</v>
      </c>
      <c r="D279" s="8">
        <v>11.41</v>
      </c>
      <c r="E279" s="8">
        <v>15.94</v>
      </c>
      <c r="F279" s="8">
        <v>19.399999999999999</v>
      </c>
      <c r="G279" s="8">
        <v>149.6</v>
      </c>
      <c r="H279" s="8">
        <v>0.11</v>
      </c>
      <c r="I279" s="8">
        <v>5.03</v>
      </c>
      <c r="J279" s="8">
        <v>0.93</v>
      </c>
      <c r="K279" s="8">
        <v>11.1</v>
      </c>
      <c r="L279" s="8">
        <v>85.75</v>
      </c>
      <c r="M279" s="8">
        <v>6.55</v>
      </c>
      <c r="N279" s="8">
        <v>0.25</v>
      </c>
      <c r="P279" s="52"/>
    </row>
    <row r="280" spans="1:16" s="51" customFormat="1" x14ac:dyDescent="0.25">
      <c r="A280" s="100">
        <v>194</v>
      </c>
      <c r="B280" s="26" t="s">
        <v>115</v>
      </c>
      <c r="C280" s="4" t="s">
        <v>117</v>
      </c>
      <c r="D280" s="8">
        <v>19.399999999999999</v>
      </c>
      <c r="E280" s="8">
        <v>14.6</v>
      </c>
      <c r="F280" s="8">
        <v>6.15</v>
      </c>
      <c r="G280" s="8">
        <v>316</v>
      </c>
      <c r="H280" s="8">
        <v>0.28000000000000003</v>
      </c>
      <c r="I280" s="8">
        <v>31</v>
      </c>
      <c r="J280" s="8">
        <v>24</v>
      </c>
      <c r="K280" s="8">
        <v>68</v>
      </c>
      <c r="L280" s="8">
        <v>133.55000000000001</v>
      </c>
      <c r="M280" s="8">
        <v>2.83</v>
      </c>
      <c r="N280" s="8">
        <v>3.5</v>
      </c>
      <c r="P280" s="52"/>
    </row>
    <row r="281" spans="1:16" s="51" customFormat="1" x14ac:dyDescent="0.25">
      <c r="A281" s="98">
        <v>628</v>
      </c>
      <c r="B281" s="25" t="s">
        <v>33</v>
      </c>
      <c r="C281" s="1">
        <v>200</v>
      </c>
      <c r="D281" s="9">
        <v>0.2</v>
      </c>
      <c r="E281" s="9">
        <v>0.05</v>
      </c>
      <c r="F281" s="9">
        <v>13.6</v>
      </c>
      <c r="G281" s="9">
        <v>56</v>
      </c>
      <c r="H281" s="9">
        <v>0</v>
      </c>
      <c r="I281" s="9">
        <v>3.2</v>
      </c>
      <c r="J281" s="9">
        <v>0</v>
      </c>
      <c r="K281" s="9">
        <v>7.35</v>
      </c>
      <c r="L281" s="9">
        <v>4</v>
      </c>
      <c r="M281" s="9">
        <v>5</v>
      </c>
      <c r="N281" s="9">
        <v>0.8</v>
      </c>
    </row>
    <row r="282" spans="1:16" s="51" customFormat="1" hidden="1" x14ac:dyDescent="0.25">
      <c r="A282" s="49"/>
      <c r="B282" s="26"/>
      <c r="C282" s="50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54"/>
    </row>
    <row r="283" spans="1:16" s="51" customFormat="1" x14ac:dyDescent="0.25">
      <c r="A283" s="49" t="s">
        <v>54</v>
      </c>
      <c r="B283" s="26" t="s">
        <v>48</v>
      </c>
      <c r="C283" s="50">
        <v>50</v>
      </c>
      <c r="D283" s="13">
        <v>3.8</v>
      </c>
      <c r="E283" s="13">
        <v>0.4</v>
      </c>
      <c r="F283" s="13">
        <v>24.1</v>
      </c>
      <c r="G283" s="13">
        <v>116.49</v>
      </c>
      <c r="H283" s="13">
        <v>0.06</v>
      </c>
      <c r="I283" s="13">
        <v>0</v>
      </c>
      <c r="J283" s="13">
        <v>0</v>
      </c>
      <c r="K283" s="13">
        <v>10</v>
      </c>
      <c r="L283" s="13">
        <v>32</v>
      </c>
      <c r="M283" s="13">
        <v>7</v>
      </c>
      <c r="N283" s="13">
        <v>0.6</v>
      </c>
      <c r="P283" s="54"/>
    </row>
    <row r="284" spans="1:16" x14ac:dyDescent="0.25">
      <c r="A284" s="72" t="s">
        <v>54</v>
      </c>
      <c r="B284" s="25" t="s">
        <v>30</v>
      </c>
      <c r="C284" s="10">
        <v>35</v>
      </c>
      <c r="D284" s="73">
        <v>1.96</v>
      </c>
      <c r="E284" s="73">
        <v>0.42</v>
      </c>
      <c r="F284" s="73">
        <v>17.29</v>
      </c>
      <c r="G284" s="73">
        <v>66.5</v>
      </c>
      <c r="H284" s="73">
        <v>0.04</v>
      </c>
      <c r="I284" s="73">
        <v>0</v>
      </c>
      <c r="J284" s="73">
        <v>0</v>
      </c>
      <c r="K284" s="73">
        <v>8.4</v>
      </c>
      <c r="L284" s="73">
        <v>37.1</v>
      </c>
      <c r="M284" s="73">
        <v>8.4</v>
      </c>
      <c r="N284" s="73">
        <v>1.1200000000000001</v>
      </c>
      <c r="P284" s="19"/>
    </row>
    <row r="285" spans="1:16" ht="15.75" x14ac:dyDescent="0.25">
      <c r="A285" s="25"/>
      <c r="B285" s="31" t="s">
        <v>29</v>
      </c>
      <c r="C285" s="10"/>
      <c r="D285" s="61">
        <f>SUM(D279:D284)</f>
        <v>36.769999999999996</v>
      </c>
      <c r="E285" s="61">
        <f t="shared" ref="E285:N285" si="22">SUM(E279:E284)</f>
        <v>31.41</v>
      </c>
      <c r="F285" s="61">
        <f t="shared" si="22"/>
        <v>80.539999999999992</v>
      </c>
      <c r="G285" s="61">
        <f t="shared" si="22"/>
        <v>704.59</v>
      </c>
      <c r="H285" s="61">
        <f t="shared" si="22"/>
        <v>0.49</v>
      </c>
      <c r="I285" s="61">
        <f t="shared" si="22"/>
        <v>39.230000000000004</v>
      </c>
      <c r="J285" s="61">
        <f t="shared" si="22"/>
        <v>24.93</v>
      </c>
      <c r="K285" s="61">
        <f t="shared" si="22"/>
        <v>104.85</v>
      </c>
      <c r="L285" s="61">
        <f t="shared" si="22"/>
        <v>292.40000000000003</v>
      </c>
      <c r="M285" s="61">
        <f t="shared" si="22"/>
        <v>29.78</v>
      </c>
      <c r="N285" s="61">
        <f t="shared" si="22"/>
        <v>6.27</v>
      </c>
    </row>
    <row r="286" spans="1:16" ht="15.75" x14ac:dyDescent="0.25">
      <c r="A286" s="74"/>
      <c r="B286" s="31" t="s">
        <v>40</v>
      </c>
      <c r="C286" s="80"/>
      <c r="D286" s="62">
        <f t="shared" ref="D286:N286" si="23">D277+D285</f>
        <v>63.309999999999995</v>
      </c>
      <c r="E286" s="62">
        <f t="shared" si="23"/>
        <v>39.79</v>
      </c>
      <c r="F286" s="62">
        <f t="shared" si="23"/>
        <v>213.96999999999997</v>
      </c>
      <c r="G286" s="62">
        <f t="shared" si="23"/>
        <v>1378.9</v>
      </c>
      <c r="H286" s="62">
        <f t="shared" si="23"/>
        <v>0.78</v>
      </c>
      <c r="I286" s="62">
        <f t="shared" si="23"/>
        <v>178.74</v>
      </c>
      <c r="J286" s="62">
        <f t="shared" si="23"/>
        <v>40</v>
      </c>
      <c r="K286" s="62">
        <f t="shared" si="23"/>
        <v>274.71000000000004</v>
      </c>
      <c r="L286" s="62">
        <f t="shared" si="23"/>
        <v>801.91000000000008</v>
      </c>
      <c r="M286" s="62">
        <f t="shared" si="23"/>
        <v>168.9</v>
      </c>
      <c r="N286" s="62">
        <f t="shared" si="23"/>
        <v>16.270000000000003</v>
      </c>
    </row>
    <row r="287" spans="1:16" ht="15.75" x14ac:dyDescent="0.25">
      <c r="A287" s="22"/>
      <c r="B287" s="64"/>
      <c r="C287" s="81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</row>
    <row r="288" spans="1:16" ht="15.75" x14ac:dyDescent="0.25">
      <c r="A288" s="22"/>
      <c r="B288" s="64"/>
      <c r="C288" s="81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</row>
    <row r="289" spans="1:14" ht="15.75" x14ac:dyDescent="0.25">
      <c r="A289" s="22"/>
      <c r="B289" s="64"/>
      <c r="C289" s="81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</row>
    <row r="290" spans="1:14" ht="15.75" x14ac:dyDescent="0.25">
      <c r="A290" s="22"/>
      <c r="B290" s="64"/>
      <c r="C290" s="81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</row>
    <row r="291" spans="1:14" ht="15.75" x14ac:dyDescent="0.25">
      <c r="A291" s="22"/>
      <c r="B291" s="64"/>
      <c r="C291" s="81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</row>
    <row r="295" spans="1:14" x14ac:dyDescent="0.25">
      <c r="A295" s="205"/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</row>
    <row r="296" spans="1:14" x14ac:dyDescent="0.25">
      <c r="A296" s="205"/>
      <c r="B296" s="205"/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05"/>
      <c r="N296" s="205"/>
    </row>
    <row r="297" spans="1:14" x14ac:dyDescent="0.25">
      <c r="A297" s="209" t="s">
        <v>109</v>
      </c>
      <c r="B297" s="209"/>
      <c r="C297" s="209"/>
      <c r="D297" s="209"/>
      <c r="E297" s="209"/>
      <c r="F297" s="209"/>
      <c r="G297" s="209"/>
      <c r="H297" s="209"/>
      <c r="I297" s="209"/>
      <c r="J297" s="209"/>
      <c r="K297" s="209"/>
      <c r="L297" s="209"/>
      <c r="M297" s="209"/>
      <c r="N297" s="209"/>
    </row>
    <row r="298" spans="1:14" x14ac:dyDescent="0.25">
      <c r="A298" s="202" t="s">
        <v>63</v>
      </c>
      <c r="B298" s="202"/>
      <c r="C298" s="202"/>
      <c r="D298" s="203"/>
      <c r="E298" s="203"/>
      <c r="F298" s="203"/>
      <c r="G298" s="202"/>
      <c r="H298" s="203"/>
      <c r="I298" s="203"/>
      <c r="J298" s="203"/>
      <c r="K298" s="203"/>
      <c r="L298" s="203"/>
      <c r="M298" s="203"/>
      <c r="N298" s="203"/>
    </row>
    <row r="299" spans="1:14" ht="30" x14ac:dyDescent="0.25">
      <c r="A299" s="16" t="s">
        <v>9</v>
      </c>
      <c r="B299" s="16" t="s">
        <v>10</v>
      </c>
      <c r="C299" s="210" t="s">
        <v>53</v>
      </c>
      <c r="D299" s="207" t="s">
        <v>11</v>
      </c>
      <c r="E299" s="206"/>
      <c r="F299" s="208"/>
      <c r="G299" s="16" t="s">
        <v>12</v>
      </c>
      <c r="H299" s="207" t="s">
        <v>13</v>
      </c>
      <c r="I299" s="206"/>
      <c r="J299" s="206"/>
      <c r="K299" s="206" t="s">
        <v>14</v>
      </c>
      <c r="L299" s="206"/>
      <c r="M299" s="206"/>
      <c r="N299" s="206"/>
    </row>
    <row r="300" spans="1:14" x14ac:dyDescent="0.25">
      <c r="A300" s="41" t="s">
        <v>15</v>
      </c>
      <c r="B300" s="23"/>
      <c r="C300" s="211"/>
      <c r="D300" s="42" t="s">
        <v>16</v>
      </c>
      <c r="E300" s="10" t="s">
        <v>17</v>
      </c>
      <c r="F300" s="43" t="s">
        <v>18</v>
      </c>
      <c r="G300" s="44" t="s">
        <v>19</v>
      </c>
      <c r="H300" s="42" t="s">
        <v>67</v>
      </c>
      <c r="I300" s="10" t="s">
        <v>20</v>
      </c>
      <c r="J300" s="10" t="s">
        <v>21</v>
      </c>
      <c r="K300" s="10" t="s">
        <v>22</v>
      </c>
      <c r="L300" s="10" t="s">
        <v>23</v>
      </c>
      <c r="M300" s="10" t="s">
        <v>24</v>
      </c>
      <c r="N300" s="10" t="s">
        <v>25</v>
      </c>
    </row>
    <row r="301" spans="1:14" x14ac:dyDescent="0.25">
      <c r="A301" s="23"/>
      <c r="B301" s="24" t="s">
        <v>26</v>
      </c>
      <c r="C301" s="41"/>
      <c r="D301" s="10"/>
      <c r="E301" s="10"/>
      <c r="F301" s="10"/>
      <c r="G301" s="41"/>
      <c r="H301" s="10"/>
      <c r="I301" s="10"/>
      <c r="J301" s="10"/>
      <c r="K301" s="10"/>
      <c r="L301" s="10"/>
      <c r="M301" s="10"/>
      <c r="N301" s="10"/>
    </row>
    <row r="302" spans="1:14" s="51" customFormat="1" x14ac:dyDescent="0.25">
      <c r="A302" s="104">
        <v>297</v>
      </c>
      <c r="B302" s="101" t="s">
        <v>125</v>
      </c>
      <c r="C302" s="105" t="s">
        <v>127</v>
      </c>
      <c r="D302" s="103">
        <v>45.44</v>
      </c>
      <c r="E302" s="103">
        <v>32.82</v>
      </c>
      <c r="F302" s="103">
        <v>58.1</v>
      </c>
      <c r="G302" s="103">
        <v>702.4</v>
      </c>
      <c r="H302" s="103">
        <v>0.16</v>
      </c>
      <c r="I302" s="103">
        <v>1.56</v>
      </c>
      <c r="J302" s="103">
        <v>50</v>
      </c>
      <c r="K302" s="103">
        <v>642</v>
      </c>
      <c r="L302" s="103">
        <v>458.33</v>
      </c>
      <c r="M302" s="103">
        <v>58.33</v>
      </c>
      <c r="N302" s="103">
        <v>1.7</v>
      </c>
    </row>
    <row r="303" spans="1:14" s="51" customFormat="1" hidden="1" x14ac:dyDescent="0.25">
      <c r="A303" s="49"/>
      <c r="B303" s="26"/>
      <c r="C303" s="50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1:14" s="51" customFormat="1" x14ac:dyDescent="0.25">
      <c r="A304" s="5">
        <v>588</v>
      </c>
      <c r="B304" s="26" t="s">
        <v>39</v>
      </c>
      <c r="C304" s="4">
        <v>200</v>
      </c>
      <c r="D304" s="8">
        <v>0.56000000000000005</v>
      </c>
      <c r="E304" s="8">
        <v>0</v>
      </c>
      <c r="F304" s="8">
        <v>27.89</v>
      </c>
      <c r="G304" s="8">
        <v>113.79</v>
      </c>
      <c r="H304" s="8">
        <v>0.01</v>
      </c>
      <c r="I304" s="8">
        <v>0.7</v>
      </c>
      <c r="J304" s="8">
        <v>0.7</v>
      </c>
      <c r="K304" s="8">
        <v>12</v>
      </c>
      <c r="L304" s="8">
        <v>22.6</v>
      </c>
      <c r="M304" s="8">
        <v>4</v>
      </c>
      <c r="N304" s="8">
        <v>0.8</v>
      </c>
    </row>
    <row r="305" spans="1:16" s="51" customFormat="1" x14ac:dyDescent="0.25">
      <c r="A305" s="49" t="s">
        <v>54</v>
      </c>
      <c r="B305" s="35" t="s">
        <v>99</v>
      </c>
      <c r="C305" s="50">
        <v>50</v>
      </c>
      <c r="D305" s="13">
        <v>2.56</v>
      </c>
      <c r="E305" s="13">
        <v>6.72</v>
      </c>
      <c r="F305" s="13">
        <v>27.44</v>
      </c>
      <c r="G305" s="13">
        <v>180.68</v>
      </c>
      <c r="H305" s="13">
        <v>0.04</v>
      </c>
      <c r="I305" s="13">
        <v>0</v>
      </c>
      <c r="J305" s="13">
        <v>47.88</v>
      </c>
      <c r="K305" s="13">
        <v>9.31</v>
      </c>
      <c r="L305" s="13">
        <v>26.6</v>
      </c>
      <c r="M305" s="13">
        <v>3.99</v>
      </c>
      <c r="N305" s="13">
        <v>0.27</v>
      </c>
    </row>
    <row r="306" spans="1:16" s="51" customFormat="1" x14ac:dyDescent="0.25">
      <c r="A306" s="104" t="s">
        <v>54</v>
      </c>
      <c r="B306" s="102" t="s">
        <v>2</v>
      </c>
      <c r="C306" s="105">
        <v>200</v>
      </c>
      <c r="D306" s="103">
        <v>5.8</v>
      </c>
      <c r="E306" s="103">
        <v>5</v>
      </c>
      <c r="F306" s="103">
        <v>23.4</v>
      </c>
      <c r="G306" s="103">
        <v>112.24</v>
      </c>
      <c r="H306" s="103">
        <v>0.08</v>
      </c>
      <c r="I306" s="103">
        <v>1.4</v>
      </c>
      <c r="J306" s="103">
        <v>40</v>
      </c>
      <c r="K306" s="103">
        <v>240</v>
      </c>
      <c r="L306" s="103">
        <v>180</v>
      </c>
      <c r="M306" s="103">
        <v>28</v>
      </c>
      <c r="N306" s="103">
        <v>0.2</v>
      </c>
    </row>
    <row r="307" spans="1:16" s="51" customFormat="1" x14ac:dyDescent="0.25">
      <c r="A307" s="49" t="s">
        <v>54</v>
      </c>
      <c r="B307" s="26" t="s">
        <v>48</v>
      </c>
      <c r="C307" s="50">
        <v>50</v>
      </c>
      <c r="D307" s="13">
        <v>3.8</v>
      </c>
      <c r="E307" s="13">
        <v>0.4</v>
      </c>
      <c r="F307" s="13">
        <v>24.1</v>
      </c>
      <c r="G307" s="13">
        <v>116.49</v>
      </c>
      <c r="H307" s="13">
        <v>0.06</v>
      </c>
      <c r="I307" s="13">
        <v>0</v>
      </c>
      <c r="J307" s="13">
        <v>0</v>
      </c>
      <c r="K307" s="13">
        <v>10</v>
      </c>
      <c r="L307" s="13">
        <v>32</v>
      </c>
      <c r="M307" s="13">
        <v>7</v>
      </c>
      <c r="N307" s="13">
        <v>0.6</v>
      </c>
      <c r="P307" s="19"/>
    </row>
    <row r="308" spans="1:16" s="21" customFormat="1" x14ac:dyDescent="0.25">
      <c r="A308" s="68" t="s">
        <v>54</v>
      </c>
      <c r="B308" s="35" t="s">
        <v>30</v>
      </c>
      <c r="C308" s="69">
        <v>25</v>
      </c>
      <c r="D308" s="70">
        <v>1.4</v>
      </c>
      <c r="E308" s="70">
        <v>0.3</v>
      </c>
      <c r="F308" s="70">
        <v>12.35</v>
      </c>
      <c r="G308" s="70">
        <v>47.5</v>
      </c>
      <c r="H308" s="70">
        <v>0.02</v>
      </c>
      <c r="I308" s="70">
        <v>0</v>
      </c>
      <c r="J308" s="70">
        <v>0</v>
      </c>
      <c r="K308" s="70">
        <v>6</v>
      </c>
      <c r="L308" s="70">
        <v>26.5</v>
      </c>
      <c r="M308" s="70">
        <v>6</v>
      </c>
      <c r="N308" s="70">
        <v>0.8</v>
      </c>
    </row>
    <row r="309" spans="1:16" s="51" customFormat="1" ht="15.75" x14ac:dyDescent="0.25">
      <c r="A309" s="26"/>
      <c r="B309" s="28" t="s">
        <v>27</v>
      </c>
      <c r="C309" s="50"/>
      <c r="D309" s="55">
        <f>SUM(D302:D308)</f>
        <v>59.559999999999995</v>
      </c>
      <c r="E309" s="55">
        <f t="shared" ref="E309:N309" si="24">SUM(E302:E308)</f>
        <v>45.239999999999995</v>
      </c>
      <c r="F309" s="55">
        <f t="shared" si="24"/>
        <v>173.28</v>
      </c>
      <c r="G309" s="55">
        <f t="shared" si="24"/>
        <v>1273.0999999999999</v>
      </c>
      <c r="H309" s="55">
        <f t="shared" si="24"/>
        <v>0.37000000000000005</v>
      </c>
      <c r="I309" s="55">
        <f t="shared" si="24"/>
        <v>3.6599999999999997</v>
      </c>
      <c r="J309" s="55">
        <f t="shared" si="24"/>
        <v>138.58000000000001</v>
      </c>
      <c r="K309" s="55">
        <f t="shared" si="24"/>
        <v>919.31</v>
      </c>
      <c r="L309" s="55">
        <f t="shared" si="24"/>
        <v>746.03</v>
      </c>
      <c r="M309" s="55">
        <f t="shared" si="24"/>
        <v>107.32</v>
      </c>
      <c r="N309" s="55">
        <f t="shared" si="24"/>
        <v>4.37</v>
      </c>
    </row>
    <row r="310" spans="1:16" s="51" customFormat="1" x14ac:dyDescent="0.25">
      <c r="A310" s="26"/>
      <c r="B310" s="29" t="s">
        <v>28</v>
      </c>
      <c r="C310" s="50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1:16" s="51" customFormat="1" x14ac:dyDescent="0.25">
      <c r="A311" s="49">
        <v>70</v>
      </c>
      <c r="B311" s="26" t="s">
        <v>3</v>
      </c>
      <c r="C311" s="50">
        <v>100</v>
      </c>
      <c r="D311" s="13">
        <v>0.84</v>
      </c>
      <c r="E311" s="13">
        <v>0.12</v>
      </c>
      <c r="F311" s="13">
        <v>2.2799999999999998</v>
      </c>
      <c r="G311" s="13">
        <v>19.2</v>
      </c>
      <c r="H311" s="13">
        <v>0</v>
      </c>
      <c r="I311" s="13">
        <v>0</v>
      </c>
      <c r="J311" s="13">
        <v>0</v>
      </c>
      <c r="K311" s="13">
        <v>40.799999999999997</v>
      </c>
      <c r="L311" s="13">
        <v>30</v>
      </c>
      <c r="M311" s="13">
        <v>14</v>
      </c>
      <c r="N311" s="13">
        <v>0.6</v>
      </c>
      <c r="P311" s="52"/>
    </row>
    <row r="312" spans="1:16" s="51" customFormat="1" ht="30" x14ac:dyDescent="0.25">
      <c r="A312" s="100">
        <v>63</v>
      </c>
      <c r="B312" s="26" t="s">
        <v>107</v>
      </c>
      <c r="C312" s="4">
        <v>250</v>
      </c>
      <c r="D312" s="8">
        <v>10.51</v>
      </c>
      <c r="E312" s="8">
        <v>16.03</v>
      </c>
      <c r="F312" s="8">
        <v>9.4</v>
      </c>
      <c r="G312" s="8">
        <v>224.15</v>
      </c>
      <c r="H312" s="8">
        <v>0.06</v>
      </c>
      <c r="I312" s="8">
        <v>5.03</v>
      </c>
      <c r="J312" s="8">
        <v>0.93</v>
      </c>
      <c r="K312" s="8">
        <v>11.1</v>
      </c>
      <c r="L312" s="8">
        <v>45.94</v>
      </c>
      <c r="M312" s="8">
        <v>6.55</v>
      </c>
      <c r="N312" s="8">
        <v>0.25</v>
      </c>
      <c r="P312" s="52"/>
    </row>
    <row r="313" spans="1:16" s="51" customFormat="1" x14ac:dyDescent="0.25">
      <c r="A313" s="26">
        <v>658</v>
      </c>
      <c r="B313" s="33" t="s">
        <v>7</v>
      </c>
      <c r="C313" s="50">
        <v>100</v>
      </c>
      <c r="D313" s="13">
        <v>17.2</v>
      </c>
      <c r="E313" s="13">
        <v>22.4</v>
      </c>
      <c r="F313" s="13">
        <v>5.6</v>
      </c>
      <c r="G313" s="13">
        <v>300</v>
      </c>
      <c r="H313" s="13">
        <v>0.08</v>
      </c>
      <c r="I313" s="13">
        <v>0.2</v>
      </c>
      <c r="J313" s="13">
        <v>0</v>
      </c>
      <c r="K313" s="13">
        <v>46.6</v>
      </c>
      <c r="L313" s="13">
        <v>129</v>
      </c>
      <c r="M313" s="13">
        <v>125.6</v>
      </c>
      <c r="N313" s="13">
        <v>3</v>
      </c>
    </row>
    <row r="314" spans="1:16" s="51" customFormat="1" x14ac:dyDescent="0.25">
      <c r="A314" s="49">
        <v>273</v>
      </c>
      <c r="B314" s="26" t="s">
        <v>51</v>
      </c>
      <c r="C314" s="50">
        <v>180</v>
      </c>
      <c r="D314" s="13">
        <v>6.48</v>
      </c>
      <c r="E314" s="13">
        <v>4.4000000000000004</v>
      </c>
      <c r="F314" s="13">
        <v>37.5</v>
      </c>
      <c r="G314" s="13">
        <v>183.5</v>
      </c>
      <c r="H314" s="13">
        <v>7.0000000000000007E-2</v>
      </c>
      <c r="I314" s="13">
        <v>0</v>
      </c>
      <c r="J314" s="13">
        <v>0</v>
      </c>
      <c r="K314" s="13">
        <v>12.5</v>
      </c>
      <c r="L314" s="13">
        <v>41.4</v>
      </c>
      <c r="M314" s="13">
        <v>11.25</v>
      </c>
      <c r="N314" s="13">
        <v>1.1200000000000001</v>
      </c>
    </row>
    <row r="315" spans="1:16" s="51" customFormat="1" x14ac:dyDescent="0.25">
      <c r="A315" s="5">
        <v>284</v>
      </c>
      <c r="B315" s="35" t="s">
        <v>60</v>
      </c>
      <c r="C315" s="4">
        <v>200</v>
      </c>
      <c r="D315" s="8">
        <v>0.25</v>
      </c>
      <c r="E315" s="8">
        <v>0.25</v>
      </c>
      <c r="F315" s="8">
        <v>25.35</v>
      </c>
      <c r="G315" s="8">
        <v>104.07</v>
      </c>
      <c r="H315" s="8">
        <v>1</v>
      </c>
      <c r="I315" s="8">
        <v>5.4</v>
      </c>
      <c r="J315" s="8">
        <v>0</v>
      </c>
      <c r="K315" s="8">
        <v>12</v>
      </c>
      <c r="L315" s="8">
        <v>34.32</v>
      </c>
      <c r="M315" s="8">
        <v>4</v>
      </c>
      <c r="N315" s="8">
        <v>0.8</v>
      </c>
    </row>
    <row r="316" spans="1:16" s="51" customFormat="1" x14ac:dyDescent="0.25">
      <c r="A316" s="49" t="s">
        <v>54</v>
      </c>
      <c r="B316" s="27" t="s">
        <v>2</v>
      </c>
      <c r="C316" s="50">
        <v>200</v>
      </c>
      <c r="D316" s="13">
        <v>5.8</v>
      </c>
      <c r="E316" s="13">
        <v>5</v>
      </c>
      <c r="F316" s="13">
        <v>23.4</v>
      </c>
      <c r="G316" s="13">
        <v>112.24</v>
      </c>
      <c r="H316" s="13">
        <v>0.08</v>
      </c>
      <c r="I316" s="13">
        <v>1.4</v>
      </c>
      <c r="J316" s="13">
        <v>40</v>
      </c>
      <c r="K316" s="13">
        <v>240</v>
      </c>
      <c r="L316" s="13">
        <v>180</v>
      </c>
      <c r="M316" s="13">
        <v>28</v>
      </c>
      <c r="N316" s="13">
        <v>0.2</v>
      </c>
    </row>
    <row r="317" spans="1:16" s="51" customFormat="1" x14ac:dyDescent="0.25">
      <c r="A317" s="49" t="s">
        <v>54</v>
      </c>
      <c r="B317" s="26" t="s">
        <v>48</v>
      </c>
      <c r="C317" s="50">
        <v>50</v>
      </c>
      <c r="D317" s="13">
        <v>3.8</v>
      </c>
      <c r="E317" s="13">
        <v>0.4</v>
      </c>
      <c r="F317" s="13">
        <v>24.1</v>
      </c>
      <c r="G317" s="13">
        <v>116.49</v>
      </c>
      <c r="H317" s="13">
        <v>0.06</v>
      </c>
      <c r="I317" s="13">
        <v>0</v>
      </c>
      <c r="J317" s="13">
        <v>0</v>
      </c>
      <c r="K317" s="13">
        <v>10</v>
      </c>
      <c r="L317" s="13">
        <v>32</v>
      </c>
      <c r="M317" s="13">
        <v>7</v>
      </c>
      <c r="N317" s="13">
        <v>0.6</v>
      </c>
      <c r="P317" s="54"/>
    </row>
    <row r="318" spans="1:16" s="51" customFormat="1" x14ac:dyDescent="0.25">
      <c r="A318" s="49" t="s">
        <v>54</v>
      </c>
      <c r="B318" s="26" t="s">
        <v>30</v>
      </c>
      <c r="C318" s="50">
        <v>35</v>
      </c>
      <c r="D318" s="13">
        <v>1.96</v>
      </c>
      <c r="E318" s="13">
        <v>0.42</v>
      </c>
      <c r="F318" s="13">
        <v>17.29</v>
      </c>
      <c r="G318" s="13">
        <v>66.5</v>
      </c>
      <c r="H318" s="13">
        <v>0.04</v>
      </c>
      <c r="I318" s="13">
        <v>0</v>
      </c>
      <c r="J318" s="13">
        <v>0</v>
      </c>
      <c r="K318" s="13">
        <v>8.4</v>
      </c>
      <c r="L318" s="13">
        <v>37.1</v>
      </c>
      <c r="M318" s="13">
        <v>8.4</v>
      </c>
      <c r="N318" s="13">
        <v>1.1200000000000001</v>
      </c>
      <c r="P318" s="54"/>
    </row>
    <row r="319" spans="1:16" s="51" customFormat="1" ht="15.75" x14ac:dyDescent="0.25">
      <c r="A319" s="26"/>
      <c r="B319" s="28" t="s">
        <v>29</v>
      </c>
      <c r="C319" s="50"/>
      <c r="D319" s="55">
        <f>SUM(D311:D318)</f>
        <v>46.839999999999996</v>
      </c>
      <c r="E319" s="55">
        <f t="shared" ref="E319:N319" si="25">SUM(E311:E318)</f>
        <v>49.019999999999996</v>
      </c>
      <c r="F319" s="55">
        <f t="shared" si="25"/>
        <v>144.91999999999999</v>
      </c>
      <c r="G319" s="55">
        <f t="shared" si="25"/>
        <v>1126.1500000000001</v>
      </c>
      <c r="H319" s="55">
        <f t="shared" si="25"/>
        <v>1.3900000000000001</v>
      </c>
      <c r="I319" s="55">
        <f t="shared" si="25"/>
        <v>12.030000000000001</v>
      </c>
      <c r="J319" s="55">
        <f t="shared" si="25"/>
        <v>40.93</v>
      </c>
      <c r="K319" s="55">
        <f t="shared" si="25"/>
        <v>381.4</v>
      </c>
      <c r="L319" s="55">
        <f t="shared" si="25"/>
        <v>529.76</v>
      </c>
      <c r="M319" s="55">
        <f t="shared" si="25"/>
        <v>204.8</v>
      </c>
      <c r="N319" s="55">
        <f t="shared" si="25"/>
        <v>7.69</v>
      </c>
    </row>
    <row r="320" spans="1:16" ht="15.75" x14ac:dyDescent="0.25">
      <c r="A320" s="36"/>
      <c r="B320" s="31" t="s">
        <v>40</v>
      </c>
      <c r="C320" s="75"/>
      <c r="D320" s="62">
        <f>D309+D319</f>
        <v>106.39999999999999</v>
      </c>
      <c r="E320" s="62">
        <f t="shared" ref="E320:N320" si="26">E309+E319</f>
        <v>94.259999999999991</v>
      </c>
      <c r="F320" s="62">
        <f t="shared" si="26"/>
        <v>318.2</v>
      </c>
      <c r="G320" s="62">
        <f t="shared" si="26"/>
        <v>2399.25</v>
      </c>
      <c r="H320" s="62">
        <f t="shared" si="26"/>
        <v>1.7600000000000002</v>
      </c>
      <c r="I320" s="62">
        <f t="shared" si="26"/>
        <v>15.690000000000001</v>
      </c>
      <c r="J320" s="62">
        <f t="shared" si="26"/>
        <v>179.51000000000002</v>
      </c>
      <c r="K320" s="62">
        <f t="shared" si="26"/>
        <v>1300.71</v>
      </c>
      <c r="L320" s="62">
        <f t="shared" si="26"/>
        <v>1275.79</v>
      </c>
      <c r="M320" s="62">
        <f t="shared" si="26"/>
        <v>312.12</v>
      </c>
      <c r="N320" s="62">
        <f t="shared" si="26"/>
        <v>12.06</v>
      </c>
    </row>
    <row r="321" spans="1:16" ht="15.75" x14ac:dyDescent="0.25">
      <c r="A321" s="17"/>
      <c r="B321" s="17"/>
      <c r="C321" s="92"/>
      <c r="D321" s="92"/>
      <c r="E321" s="212"/>
      <c r="F321" s="212"/>
      <c r="G321" s="92"/>
      <c r="H321" s="92"/>
      <c r="I321" s="92"/>
      <c r="J321" s="92"/>
      <c r="K321" s="92"/>
      <c r="L321" s="92"/>
      <c r="M321" s="92"/>
      <c r="N321" s="92"/>
    </row>
    <row r="322" spans="1:16" ht="15.75" x14ac:dyDescent="0.25">
      <c r="A322" s="17"/>
      <c r="B322" s="17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</row>
    <row r="323" spans="1:16" ht="15.75" x14ac:dyDescent="0.25">
      <c r="A323" s="17"/>
      <c r="B323" s="17"/>
      <c r="C323" s="92"/>
      <c r="D323" s="92"/>
      <c r="E323" s="212"/>
      <c r="F323" s="212"/>
      <c r="G323" s="92"/>
      <c r="H323" s="92"/>
      <c r="I323" s="92"/>
      <c r="J323" s="92"/>
      <c r="K323" s="92"/>
      <c r="L323" s="92"/>
      <c r="M323" s="92"/>
      <c r="N323" s="92"/>
    </row>
    <row r="327" spans="1:16" x14ac:dyDescent="0.25">
      <c r="A327" s="205"/>
      <c r="B327" s="205"/>
      <c r="C327" s="205"/>
      <c r="D327" s="205"/>
      <c r="E327" s="205"/>
      <c r="F327" s="205"/>
      <c r="G327" s="205"/>
      <c r="H327" s="205"/>
      <c r="I327" s="205"/>
      <c r="J327" s="205"/>
      <c r="K327" s="205"/>
      <c r="L327" s="205"/>
      <c r="M327" s="205"/>
      <c r="N327" s="205"/>
    </row>
    <row r="328" spans="1:16" x14ac:dyDescent="0.25">
      <c r="A328" s="205"/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</row>
    <row r="329" spans="1:16" x14ac:dyDescent="0.25">
      <c r="A329" s="209" t="s">
        <v>110</v>
      </c>
      <c r="B329" s="209"/>
      <c r="C329" s="209"/>
      <c r="D329" s="209"/>
      <c r="E329" s="209"/>
      <c r="F329" s="209"/>
      <c r="G329" s="209"/>
      <c r="H329" s="209"/>
      <c r="I329" s="209"/>
      <c r="J329" s="209"/>
      <c r="K329" s="209"/>
      <c r="L329" s="209"/>
      <c r="M329" s="209"/>
      <c r="N329" s="209"/>
    </row>
    <row r="330" spans="1:16" x14ac:dyDescent="0.25">
      <c r="A330" s="202" t="s">
        <v>63</v>
      </c>
      <c r="B330" s="202"/>
      <c r="C330" s="202"/>
      <c r="D330" s="203"/>
      <c r="E330" s="203"/>
      <c r="F330" s="203"/>
      <c r="G330" s="202"/>
      <c r="H330" s="203"/>
      <c r="I330" s="203"/>
      <c r="J330" s="203"/>
      <c r="K330" s="203"/>
      <c r="L330" s="203"/>
      <c r="M330" s="203"/>
      <c r="N330" s="203"/>
    </row>
    <row r="331" spans="1:16" ht="30" x14ac:dyDescent="0.25">
      <c r="A331" s="16" t="s">
        <v>9</v>
      </c>
      <c r="B331" s="16" t="s">
        <v>10</v>
      </c>
      <c r="C331" s="210" t="s">
        <v>53</v>
      </c>
      <c r="D331" s="207" t="s">
        <v>11</v>
      </c>
      <c r="E331" s="206"/>
      <c r="F331" s="208"/>
      <c r="G331" s="16" t="s">
        <v>12</v>
      </c>
      <c r="H331" s="207" t="s">
        <v>13</v>
      </c>
      <c r="I331" s="206"/>
      <c r="J331" s="206"/>
      <c r="K331" s="206" t="s">
        <v>14</v>
      </c>
      <c r="L331" s="206"/>
      <c r="M331" s="206"/>
      <c r="N331" s="206"/>
    </row>
    <row r="332" spans="1:16" x14ac:dyDescent="0.25">
      <c r="A332" s="41" t="s">
        <v>15</v>
      </c>
      <c r="B332" s="23"/>
      <c r="C332" s="211"/>
      <c r="D332" s="42" t="s">
        <v>16</v>
      </c>
      <c r="E332" s="10" t="s">
        <v>17</v>
      </c>
      <c r="F332" s="43" t="s">
        <v>18</v>
      </c>
      <c r="G332" s="44" t="s">
        <v>19</v>
      </c>
      <c r="H332" s="42" t="s">
        <v>67</v>
      </c>
      <c r="I332" s="10" t="s">
        <v>20</v>
      </c>
      <c r="J332" s="10" t="s">
        <v>21</v>
      </c>
      <c r="K332" s="10" t="s">
        <v>22</v>
      </c>
      <c r="L332" s="10" t="s">
        <v>23</v>
      </c>
      <c r="M332" s="10" t="s">
        <v>24</v>
      </c>
      <c r="N332" s="10" t="s">
        <v>25</v>
      </c>
    </row>
    <row r="333" spans="1:16" x14ac:dyDescent="0.25">
      <c r="A333" s="23"/>
      <c r="B333" s="24" t="s">
        <v>26</v>
      </c>
      <c r="C333" s="41"/>
      <c r="D333" s="10"/>
      <c r="E333" s="10"/>
      <c r="F333" s="10"/>
      <c r="G333" s="41"/>
      <c r="H333" s="10"/>
      <c r="I333" s="10"/>
      <c r="J333" s="10"/>
      <c r="K333" s="10"/>
      <c r="L333" s="10"/>
      <c r="M333" s="10"/>
      <c r="N333" s="10"/>
    </row>
    <row r="334" spans="1:16" x14ac:dyDescent="0.25">
      <c r="A334" s="72">
        <v>449</v>
      </c>
      <c r="B334" s="23" t="s">
        <v>64</v>
      </c>
      <c r="C334" s="10">
        <v>250</v>
      </c>
      <c r="D334" s="73">
        <v>20.82</v>
      </c>
      <c r="E334" s="73">
        <v>20.62</v>
      </c>
      <c r="F334" s="73">
        <v>49.38</v>
      </c>
      <c r="G334" s="73">
        <v>490.7</v>
      </c>
      <c r="H334" s="73">
        <v>0.09</v>
      </c>
      <c r="I334" s="73">
        <v>11.66</v>
      </c>
      <c r="J334" s="73">
        <v>0</v>
      </c>
      <c r="K334" s="73">
        <v>42.98</v>
      </c>
      <c r="L334" s="73">
        <v>139.80000000000001</v>
      </c>
      <c r="M334" s="73">
        <v>49</v>
      </c>
      <c r="N334" s="73">
        <v>2.25</v>
      </c>
    </row>
    <row r="335" spans="1:16" x14ac:dyDescent="0.25">
      <c r="A335" s="5">
        <v>70</v>
      </c>
      <c r="B335" s="30" t="s">
        <v>90</v>
      </c>
      <c r="C335" s="11">
        <v>50</v>
      </c>
      <c r="D335" s="8">
        <v>0.42</v>
      </c>
      <c r="E335" s="8">
        <v>0.06</v>
      </c>
      <c r="F335" s="8">
        <v>1.1399999999999999</v>
      </c>
      <c r="G335" s="8">
        <v>9.6</v>
      </c>
      <c r="H335" s="8">
        <v>0.01</v>
      </c>
      <c r="I335" s="8">
        <v>0</v>
      </c>
      <c r="J335" s="8">
        <v>0.01</v>
      </c>
      <c r="K335" s="8">
        <v>24.5</v>
      </c>
      <c r="L335" s="8">
        <v>25</v>
      </c>
      <c r="M335" s="8">
        <v>0</v>
      </c>
      <c r="N335" s="8">
        <v>0.4</v>
      </c>
    </row>
    <row r="336" spans="1:16" s="51" customFormat="1" x14ac:dyDescent="0.25">
      <c r="A336" s="7">
        <v>294</v>
      </c>
      <c r="B336" s="26" t="s">
        <v>65</v>
      </c>
      <c r="C336" s="4">
        <v>200</v>
      </c>
      <c r="D336" s="8">
        <v>7.0000000000000007E-2</v>
      </c>
      <c r="E336" s="8">
        <v>0.01</v>
      </c>
      <c r="F336" s="8">
        <v>15.31</v>
      </c>
      <c r="G336" s="8">
        <v>61.62</v>
      </c>
      <c r="H336" s="8">
        <v>0</v>
      </c>
      <c r="I336" s="8">
        <v>2.2000000000000002</v>
      </c>
      <c r="J336" s="8">
        <v>0</v>
      </c>
      <c r="K336" s="8">
        <v>12</v>
      </c>
      <c r="L336" s="8">
        <v>8</v>
      </c>
      <c r="M336" s="8">
        <v>4</v>
      </c>
      <c r="N336" s="8">
        <v>0.8</v>
      </c>
      <c r="P336" s="52"/>
    </row>
    <row r="337" spans="1:16" s="51" customFormat="1" hidden="1" x14ac:dyDescent="0.25">
      <c r="A337" s="49"/>
      <c r="B337" s="26"/>
      <c r="C337" s="50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54"/>
    </row>
    <row r="338" spans="1:16" s="51" customFormat="1" hidden="1" x14ac:dyDescent="0.25">
      <c r="A338" s="49"/>
      <c r="B338" s="26"/>
      <c r="C338" s="50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54"/>
      <c r="P338" s="54"/>
    </row>
    <row r="339" spans="1:16" s="51" customFormat="1" x14ac:dyDescent="0.25">
      <c r="A339" s="2" t="s">
        <v>54</v>
      </c>
      <c r="B339" s="25" t="s">
        <v>106</v>
      </c>
      <c r="C339" s="1">
        <v>50</v>
      </c>
      <c r="D339" s="8">
        <v>2.56</v>
      </c>
      <c r="E339" s="8">
        <v>6.72</v>
      </c>
      <c r="F339" s="8">
        <v>27.44</v>
      </c>
      <c r="G339" s="8">
        <v>180.68</v>
      </c>
      <c r="H339" s="8">
        <v>0.04</v>
      </c>
      <c r="I339" s="8">
        <v>0</v>
      </c>
      <c r="J339" s="8">
        <v>47.88</v>
      </c>
      <c r="K339" s="8">
        <v>9.31</v>
      </c>
      <c r="L339" s="8">
        <v>26.6</v>
      </c>
      <c r="M339" s="8">
        <v>3.99</v>
      </c>
      <c r="N339" s="8">
        <v>0.27</v>
      </c>
      <c r="O339" s="54"/>
      <c r="P339" s="54"/>
    </row>
    <row r="340" spans="1:16" s="51" customFormat="1" x14ac:dyDescent="0.25">
      <c r="A340" s="49" t="s">
        <v>54</v>
      </c>
      <c r="B340" s="26" t="s">
        <v>48</v>
      </c>
      <c r="C340" s="50">
        <v>50</v>
      </c>
      <c r="D340" s="13">
        <v>3.8</v>
      </c>
      <c r="E340" s="13">
        <v>0.4</v>
      </c>
      <c r="F340" s="13">
        <v>24.1</v>
      </c>
      <c r="G340" s="13">
        <v>116.49</v>
      </c>
      <c r="H340" s="13">
        <v>0.06</v>
      </c>
      <c r="I340" s="13">
        <v>0</v>
      </c>
      <c r="J340" s="13">
        <v>0</v>
      </c>
      <c r="K340" s="13">
        <v>10</v>
      </c>
      <c r="L340" s="13">
        <v>32</v>
      </c>
      <c r="M340" s="13">
        <v>7</v>
      </c>
      <c r="N340" s="13">
        <v>0.6</v>
      </c>
      <c r="P340" s="19"/>
    </row>
    <row r="341" spans="1:16" s="88" customFormat="1" x14ac:dyDescent="0.25">
      <c r="A341" s="85" t="s">
        <v>54</v>
      </c>
      <c r="B341" s="34" t="s">
        <v>30</v>
      </c>
      <c r="C341" s="86">
        <v>25</v>
      </c>
      <c r="D341" s="87">
        <v>1.4</v>
      </c>
      <c r="E341" s="87">
        <v>0.3</v>
      </c>
      <c r="F341" s="87">
        <v>12.35</v>
      </c>
      <c r="G341" s="87">
        <v>47.5</v>
      </c>
      <c r="H341" s="87">
        <v>0.02</v>
      </c>
      <c r="I341" s="87">
        <v>0</v>
      </c>
      <c r="J341" s="87">
        <v>0</v>
      </c>
      <c r="K341" s="87">
        <v>6</v>
      </c>
      <c r="L341" s="87">
        <v>26.5</v>
      </c>
      <c r="M341" s="87">
        <v>6</v>
      </c>
      <c r="N341" s="87">
        <v>0.8</v>
      </c>
    </row>
    <row r="342" spans="1:16" ht="15.75" x14ac:dyDescent="0.25">
      <c r="A342" s="25"/>
      <c r="B342" s="89" t="s">
        <v>27</v>
      </c>
      <c r="C342" s="10"/>
      <c r="D342" s="55">
        <f>SUM(D334:D341)</f>
        <v>29.07</v>
      </c>
      <c r="E342" s="55">
        <f t="shared" ref="E342:N342" si="27">SUM(E334:E341)</f>
        <v>28.11</v>
      </c>
      <c r="F342" s="55">
        <f t="shared" si="27"/>
        <v>129.72</v>
      </c>
      <c r="G342" s="55">
        <f t="shared" si="27"/>
        <v>906.58999999999992</v>
      </c>
      <c r="H342" s="55">
        <f t="shared" si="27"/>
        <v>0.21999999999999997</v>
      </c>
      <c r="I342" s="55">
        <f t="shared" si="27"/>
        <v>13.86</v>
      </c>
      <c r="J342" s="55">
        <f t="shared" si="27"/>
        <v>47.89</v>
      </c>
      <c r="K342" s="55">
        <f t="shared" si="27"/>
        <v>104.78999999999999</v>
      </c>
      <c r="L342" s="55">
        <f t="shared" si="27"/>
        <v>257.89999999999998</v>
      </c>
      <c r="M342" s="55">
        <f t="shared" si="27"/>
        <v>69.990000000000009</v>
      </c>
      <c r="N342" s="55">
        <f t="shared" si="27"/>
        <v>5.12</v>
      </c>
    </row>
    <row r="343" spans="1:16" s="21" customFormat="1" x14ac:dyDescent="0.25">
      <c r="A343" s="35"/>
      <c r="B343" s="37" t="s">
        <v>28</v>
      </c>
      <c r="C343" s="69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</row>
    <row r="344" spans="1:16" s="21" customFormat="1" x14ac:dyDescent="0.25">
      <c r="A344" s="49">
        <v>70</v>
      </c>
      <c r="B344" s="26" t="s">
        <v>3</v>
      </c>
      <c r="C344" s="50">
        <v>100</v>
      </c>
      <c r="D344" s="13">
        <v>0.84</v>
      </c>
      <c r="E344" s="13">
        <v>0.12</v>
      </c>
      <c r="F344" s="13">
        <v>2.2799999999999998</v>
      </c>
      <c r="G344" s="13">
        <v>19.2</v>
      </c>
      <c r="H344" s="13">
        <v>0</v>
      </c>
      <c r="I344" s="13">
        <v>0</v>
      </c>
      <c r="J344" s="13">
        <v>0</v>
      </c>
      <c r="K344" s="13">
        <v>40.799999999999997</v>
      </c>
      <c r="L344" s="13">
        <v>30</v>
      </c>
      <c r="M344" s="13">
        <v>14</v>
      </c>
      <c r="N344" s="13">
        <v>0.6</v>
      </c>
      <c r="P344" s="52"/>
    </row>
    <row r="345" spans="1:16" s="51" customFormat="1" x14ac:dyDescent="0.25">
      <c r="A345" s="100">
        <v>97.225999999999999</v>
      </c>
      <c r="B345" s="26" t="s">
        <v>35</v>
      </c>
      <c r="C345" s="4">
        <v>250</v>
      </c>
      <c r="D345" s="8">
        <v>9.08</v>
      </c>
      <c r="E345" s="8">
        <v>7.56</v>
      </c>
      <c r="F345" s="8">
        <v>33.64</v>
      </c>
      <c r="G345" s="8">
        <v>245</v>
      </c>
      <c r="H345" s="8">
        <v>0.08</v>
      </c>
      <c r="I345" s="8">
        <v>0.88</v>
      </c>
      <c r="J345" s="8">
        <v>31.44</v>
      </c>
      <c r="K345" s="8">
        <v>41.3</v>
      </c>
      <c r="L345" s="8">
        <v>207.7</v>
      </c>
      <c r="M345" s="8">
        <v>31.34</v>
      </c>
      <c r="N345" s="8">
        <v>2.17</v>
      </c>
    </row>
    <row r="346" spans="1:16" s="51" customFormat="1" x14ac:dyDescent="0.25">
      <c r="A346" s="49">
        <v>204</v>
      </c>
      <c r="B346" s="26" t="s">
        <v>93</v>
      </c>
      <c r="C346" s="79" t="s">
        <v>43</v>
      </c>
      <c r="D346" s="13">
        <v>18.04</v>
      </c>
      <c r="E346" s="13">
        <v>19.34</v>
      </c>
      <c r="F346" s="13">
        <v>13.08</v>
      </c>
      <c r="G346" s="13">
        <v>298</v>
      </c>
      <c r="H346" s="13">
        <v>0.08</v>
      </c>
      <c r="I346" s="13">
        <v>1</v>
      </c>
      <c r="J346" s="13">
        <v>25</v>
      </c>
      <c r="K346" s="13">
        <v>23.84</v>
      </c>
      <c r="L346" s="13">
        <v>2112</v>
      </c>
      <c r="M346" s="13">
        <v>36</v>
      </c>
      <c r="N346" s="13">
        <v>3.19</v>
      </c>
    </row>
    <row r="347" spans="1:16" x14ac:dyDescent="0.25">
      <c r="A347" s="26">
        <v>255</v>
      </c>
      <c r="B347" s="26" t="s">
        <v>37</v>
      </c>
      <c r="C347" s="50">
        <v>180</v>
      </c>
      <c r="D347" s="13">
        <v>7.12</v>
      </c>
      <c r="E347" s="13">
        <v>0.72</v>
      </c>
      <c r="F347" s="13">
        <v>37.44</v>
      </c>
      <c r="G347" s="13">
        <v>183.7</v>
      </c>
      <c r="H347" s="13">
        <v>0.12</v>
      </c>
      <c r="I347" s="13">
        <v>0</v>
      </c>
      <c r="J347" s="13">
        <v>0</v>
      </c>
      <c r="K347" s="13">
        <v>12.48</v>
      </c>
      <c r="L347" s="13">
        <v>148.5</v>
      </c>
      <c r="M347" s="13">
        <v>11.24</v>
      </c>
      <c r="N347" s="13">
        <v>1.1200000000000001</v>
      </c>
    </row>
    <row r="348" spans="1:16" s="51" customFormat="1" x14ac:dyDescent="0.25">
      <c r="A348" s="5">
        <v>588</v>
      </c>
      <c r="B348" s="26" t="s">
        <v>39</v>
      </c>
      <c r="C348" s="4">
        <v>200</v>
      </c>
      <c r="D348" s="8">
        <v>0.56000000000000005</v>
      </c>
      <c r="E348" s="8">
        <v>0</v>
      </c>
      <c r="F348" s="8">
        <v>27.89</v>
      </c>
      <c r="G348" s="8">
        <v>113.79</v>
      </c>
      <c r="H348" s="8">
        <v>0.01</v>
      </c>
      <c r="I348" s="8">
        <v>0.7</v>
      </c>
      <c r="J348" s="8">
        <v>0.7</v>
      </c>
      <c r="K348" s="8">
        <v>12</v>
      </c>
      <c r="L348" s="8">
        <v>22.6</v>
      </c>
      <c r="M348" s="8">
        <v>4</v>
      </c>
      <c r="N348" s="8">
        <v>0.8</v>
      </c>
    </row>
    <row r="349" spans="1:16" s="51" customFormat="1" x14ac:dyDescent="0.25">
      <c r="A349" s="5" t="s">
        <v>54</v>
      </c>
      <c r="B349" s="27" t="s">
        <v>108</v>
      </c>
      <c r="C349" s="4">
        <v>200</v>
      </c>
      <c r="D349" s="8">
        <v>0.8</v>
      </c>
      <c r="E349" s="8">
        <v>0.8</v>
      </c>
      <c r="F349" s="8">
        <v>19.600000000000001</v>
      </c>
      <c r="G349" s="8">
        <v>94</v>
      </c>
      <c r="H349" s="8">
        <v>0.06</v>
      </c>
      <c r="I349" s="8">
        <v>20</v>
      </c>
      <c r="J349" s="8">
        <v>0</v>
      </c>
      <c r="K349" s="8">
        <v>16</v>
      </c>
      <c r="L349" s="8">
        <v>22</v>
      </c>
      <c r="M349" s="8">
        <v>18</v>
      </c>
      <c r="N349" s="8">
        <v>4.4000000000000004</v>
      </c>
    </row>
    <row r="350" spans="1:16" s="21" customFormat="1" x14ac:dyDescent="0.25">
      <c r="A350" s="68" t="s">
        <v>54</v>
      </c>
      <c r="B350" s="35" t="s">
        <v>48</v>
      </c>
      <c r="C350" s="69">
        <v>50</v>
      </c>
      <c r="D350" s="70">
        <v>3.8</v>
      </c>
      <c r="E350" s="70">
        <v>0.4</v>
      </c>
      <c r="F350" s="70">
        <v>24.1</v>
      </c>
      <c r="G350" s="70">
        <v>116.49</v>
      </c>
      <c r="H350" s="70">
        <v>0.06</v>
      </c>
      <c r="I350" s="70">
        <v>0</v>
      </c>
      <c r="J350" s="70">
        <v>0</v>
      </c>
      <c r="K350" s="70">
        <v>10</v>
      </c>
      <c r="L350" s="70">
        <v>32</v>
      </c>
      <c r="M350" s="70">
        <v>7</v>
      </c>
      <c r="N350" s="70">
        <v>0.6</v>
      </c>
      <c r="P350" s="93"/>
    </row>
    <row r="351" spans="1:16" s="21" customFormat="1" x14ac:dyDescent="0.25">
      <c r="A351" s="68" t="s">
        <v>54</v>
      </c>
      <c r="B351" s="35" t="s">
        <v>30</v>
      </c>
      <c r="C351" s="69">
        <v>35</v>
      </c>
      <c r="D351" s="70">
        <v>1.96</v>
      </c>
      <c r="E351" s="70">
        <v>0.42</v>
      </c>
      <c r="F351" s="70">
        <v>17.29</v>
      </c>
      <c r="G351" s="70">
        <v>66.5</v>
      </c>
      <c r="H351" s="70">
        <v>0.04</v>
      </c>
      <c r="I351" s="70">
        <v>0</v>
      </c>
      <c r="J351" s="70">
        <v>0</v>
      </c>
      <c r="K351" s="70">
        <v>8.4</v>
      </c>
      <c r="L351" s="70">
        <v>37.1</v>
      </c>
      <c r="M351" s="70">
        <v>8.4</v>
      </c>
      <c r="N351" s="70">
        <v>1.1200000000000001</v>
      </c>
      <c r="P351" s="93"/>
    </row>
    <row r="352" spans="1:16" s="21" customFormat="1" ht="15.75" x14ac:dyDescent="0.25">
      <c r="A352" s="35"/>
      <c r="B352" s="94" t="s">
        <v>29</v>
      </c>
      <c r="C352" s="69"/>
      <c r="D352" s="95">
        <f t="shared" ref="D352:N352" si="28">SUM(D344:D351)</f>
        <v>42.199999999999996</v>
      </c>
      <c r="E352" s="95">
        <f t="shared" si="28"/>
        <v>29.36</v>
      </c>
      <c r="F352" s="95">
        <f t="shared" si="28"/>
        <v>175.32</v>
      </c>
      <c r="G352" s="95">
        <f t="shared" si="28"/>
        <v>1136.68</v>
      </c>
      <c r="H352" s="95">
        <f t="shared" si="28"/>
        <v>0.45</v>
      </c>
      <c r="I352" s="95">
        <f t="shared" si="28"/>
        <v>22.58</v>
      </c>
      <c r="J352" s="95">
        <f t="shared" si="28"/>
        <v>57.14</v>
      </c>
      <c r="K352" s="95">
        <f t="shared" si="28"/>
        <v>164.82000000000002</v>
      </c>
      <c r="L352" s="95">
        <f t="shared" si="28"/>
        <v>2611.8999999999996</v>
      </c>
      <c r="M352" s="95">
        <f t="shared" si="28"/>
        <v>129.97999999999999</v>
      </c>
      <c r="N352" s="95">
        <f t="shared" si="28"/>
        <v>14</v>
      </c>
    </row>
    <row r="353" spans="1:14" s="88" customFormat="1" ht="15.75" x14ac:dyDescent="0.25">
      <c r="A353" s="39"/>
      <c r="B353" s="38" t="s">
        <v>40</v>
      </c>
      <c r="C353" s="96"/>
      <c r="D353" s="97">
        <f>D342+D352</f>
        <v>71.27</v>
      </c>
      <c r="E353" s="97">
        <f t="shared" ref="E353:N353" si="29">E342+E352</f>
        <v>57.47</v>
      </c>
      <c r="F353" s="97">
        <f t="shared" si="29"/>
        <v>305.03999999999996</v>
      </c>
      <c r="G353" s="97">
        <f t="shared" si="29"/>
        <v>2043.27</v>
      </c>
      <c r="H353" s="97">
        <f t="shared" si="29"/>
        <v>0.66999999999999993</v>
      </c>
      <c r="I353" s="97">
        <f t="shared" si="29"/>
        <v>36.44</v>
      </c>
      <c r="J353" s="97">
        <f t="shared" si="29"/>
        <v>105.03</v>
      </c>
      <c r="K353" s="97">
        <f t="shared" si="29"/>
        <v>269.61</v>
      </c>
      <c r="L353" s="97">
        <f t="shared" si="29"/>
        <v>2869.7999999999997</v>
      </c>
      <c r="M353" s="97">
        <f t="shared" si="29"/>
        <v>199.97</v>
      </c>
      <c r="N353" s="97">
        <f t="shared" si="29"/>
        <v>19.12</v>
      </c>
    </row>
  </sheetData>
  <mergeCells count="83">
    <mergeCell ref="C299:C300"/>
    <mergeCell ref="K331:N331"/>
    <mergeCell ref="A327:N327"/>
    <mergeCell ref="C331:C332"/>
    <mergeCell ref="A330:N330"/>
    <mergeCell ref="E323:F323"/>
    <mergeCell ref="A328:N328"/>
    <mergeCell ref="E321:F321"/>
    <mergeCell ref="D331:F331"/>
    <mergeCell ref="K299:N299"/>
    <mergeCell ref="A329:N329"/>
    <mergeCell ref="H299:J299"/>
    <mergeCell ref="D299:F299"/>
    <mergeCell ref="H331:J331"/>
    <mergeCell ref="A298:N298"/>
    <mergeCell ref="K234:N234"/>
    <mergeCell ref="A296:N296"/>
    <mergeCell ref="A295:N295"/>
    <mergeCell ref="C267:C268"/>
    <mergeCell ref="H234:J234"/>
    <mergeCell ref="A297:N297"/>
    <mergeCell ref="C234:C235"/>
    <mergeCell ref="K267:N267"/>
    <mergeCell ref="D234:F234"/>
    <mergeCell ref="A263:N263"/>
    <mergeCell ref="A264:N264"/>
    <mergeCell ref="A266:N266"/>
    <mergeCell ref="D267:F267"/>
    <mergeCell ref="A265:N265"/>
    <mergeCell ref="H267:J267"/>
    <mergeCell ref="A230:N230"/>
    <mergeCell ref="A233:N233"/>
    <mergeCell ref="A231:N231"/>
    <mergeCell ref="A198:N198"/>
    <mergeCell ref="A199:N199"/>
    <mergeCell ref="A200:N200"/>
    <mergeCell ref="A232:N232"/>
    <mergeCell ref="K202:N202"/>
    <mergeCell ref="H202:J202"/>
    <mergeCell ref="C202:C203"/>
    <mergeCell ref="A201:N201"/>
    <mergeCell ref="D202:F202"/>
    <mergeCell ref="D169:F169"/>
    <mergeCell ref="A166:N166"/>
    <mergeCell ref="D136:F136"/>
    <mergeCell ref="A167:N167"/>
    <mergeCell ref="K136:N136"/>
    <mergeCell ref="A168:N168"/>
    <mergeCell ref="K169:N169"/>
    <mergeCell ref="H169:J169"/>
    <mergeCell ref="C169:C170"/>
    <mergeCell ref="A165:N165"/>
    <mergeCell ref="C136:C137"/>
    <mergeCell ref="H136:J136"/>
    <mergeCell ref="A70:N70"/>
    <mergeCell ref="H38:J38"/>
    <mergeCell ref="A102:N102"/>
    <mergeCell ref="A101:N101"/>
    <mergeCell ref="K72:N72"/>
    <mergeCell ref="D72:F72"/>
    <mergeCell ref="C72:C73"/>
    <mergeCell ref="H72:J72"/>
    <mergeCell ref="A132:N132"/>
    <mergeCell ref="C104:C105"/>
    <mergeCell ref="D104:F104"/>
    <mergeCell ref="H104:J104"/>
    <mergeCell ref="K104:N104"/>
    <mergeCell ref="A135:N135"/>
    <mergeCell ref="B12:M18"/>
    <mergeCell ref="A103:N103"/>
    <mergeCell ref="A34:N34"/>
    <mergeCell ref="K38:N38"/>
    <mergeCell ref="D38:F38"/>
    <mergeCell ref="A68:N68"/>
    <mergeCell ref="A133:N133"/>
    <mergeCell ref="A100:N100"/>
    <mergeCell ref="A35:N35"/>
    <mergeCell ref="A36:N36"/>
    <mergeCell ref="A37:N37"/>
    <mergeCell ref="A71:N71"/>
    <mergeCell ref="A69:N69"/>
    <mergeCell ref="C38:C39"/>
    <mergeCell ref="A134:N134"/>
  </mergeCells>
  <phoneticPr fontId="10" type="noConversion"/>
  <pageMargins left="0.28999999999999998" right="0.32" top="0.47" bottom="0.45" header="0.3" footer="0.3"/>
  <pageSetup paperSize="9" scale="97" orientation="landscape" r:id="rId1"/>
  <headerFooter alignWithMargins="0"/>
  <rowBreaks count="10" manualBreakCount="10">
    <brk id="33" max="12" man="1"/>
    <brk id="67" max="16383" man="1"/>
    <brk id="99" max="16383" man="1"/>
    <brk id="131" max="16383" man="1"/>
    <brk id="164" max="16383" man="1"/>
    <brk id="197" max="16383" man="1"/>
    <brk id="229" max="16383" man="1"/>
    <brk id="262" max="16383" man="1"/>
    <brk id="294" max="16383" man="1"/>
    <brk id="32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6-10 лет  сырье</vt:lpstr>
      <vt:lpstr>11-18 лет  сырье</vt:lpstr>
      <vt:lpstr>Лист1</vt:lpstr>
      <vt:lpstr>12-18 п-ф</vt:lpstr>
      <vt:lpstr>'11-18 лет  сырье'!Область_печати</vt:lpstr>
      <vt:lpstr>'12-18 п-ф'!Область_печати</vt:lpstr>
      <vt:lpstr>'6-10 лет  сырье'!Область_печати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Зульфия</dc:creator>
  <cp:lastModifiedBy>USER</cp:lastModifiedBy>
  <cp:lastPrinted>2024-09-04T03:49:15Z</cp:lastPrinted>
  <dcterms:created xsi:type="dcterms:W3CDTF">2013-04-24T06:02:20Z</dcterms:created>
  <dcterms:modified xsi:type="dcterms:W3CDTF">2024-09-04T07:05:19Z</dcterms:modified>
</cp:coreProperties>
</file>